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725" tabRatio="963" activeTab="0"/>
  </bookViews>
  <sheets>
    <sheet name="Travel" sheetId="1" r:id="rId1"/>
    <sheet name="Hospitality provided" sheetId="2" r:id="rId2"/>
    <sheet name="Other" sheetId="3" r:id="rId3"/>
    <sheet name="Gifts and hospitality received" sheetId="4" r:id="rId4"/>
    <sheet name="Data Jul-Oct 2010" sheetId="5" state="hidden" r:id="rId5"/>
  </sheets>
  <definedNames>
    <definedName name="_xlnm._FilterDatabase" localSheetId="4" hidden="1">'Data Jul-Oct 2010'!$A$10:$W$222</definedName>
    <definedName name="DME_BeforeCloseCompleted_docDM_1242875.xls" hidden="1">"False"</definedName>
    <definedName name="DME_Dirty_doc_director_general_disclosure_jan_jun_2013.xls" hidden="1">"False"</definedName>
    <definedName name="DME_Dirty_docDM_1242875.xls" hidden="1">"False"</definedName>
    <definedName name="DME_DocumentFlags_docDM_1242875.xls" hidden="1">"2"</definedName>
    <definedName name="DME_DocumentID_docDM_1242875.xls" hidden="1">"::ODMA\DME-MSE\docDM-1242875"</definedName>
    <definedName name="DME_DocumentOpened_docDM_1242875.xls" hidden="1">"True"</definedName>
    <definedName name="DME_DocumentTitle_docDM_1242875.xls" hidden="1">"docDM-1242875 - Department of Conservation - SSC Disclosure of Expenses - July 2013 (Final)"</definedName>
    <definedName name="DME_LocalFile_doc_director_general_disclosure_jan_jun_2013.xls" hidden="1">"True"</definedName>
    <definedName name="DME_LocalFile_docDM_1242875.xls" hidden="1">"False"</definedName>
    <definedName name="DME_NextWindowNumber_docDM_1242875.xls" hidden="1">"2"</definedName>
    <definedName name="_xlnm.Print_Area" localSheetId="1">'Hospitality provided'!$A$1:$E$40</definedName>
  </definedNames>
  <calcPr fullCalcOnLoad="1"/>
</workbook>
</file>

<file path=xl/sharedStrings.xml><?xml version="1.0" encoding="utf-8"?>
<sst xmlns="http://schemas.openxmlformats.org/spreadsheetml/2006/main" count="1667" uniqueCount="383">
  <si>
    <t>New Plymouth</t>
  </si>
  <si>
    <t>Taxi to DIA meeting</t>
  </si>
  <si>
    <t>Taxi from DIA meeting</t>
  </si>
  <si>
    <t>Taxi to Customs Audit Committee meeting</t>
  </si>
  <si>
    <t>Catlins Walkway opening</t>
  </si>
  <si>
    <t>Petrol for hirecar</t>
  </si>
  <si>
    <t>Southland</t>
  </si>
  <si>
    <t>Auckland airport to city</t>
  </si>
  <si>
    <t>Auckland city to airport</t>
  </si>
  <si>
    <t>Green Cabs Ltd" ""Taxi fare for travel to Wellingt</t>
  </si>
  <si>
    <t>Se Nguon Taxi Factorng", ""Taxi fare for transport</t>
  </si>
  <si>
    <t>NO11/011</t>
  </si>
  <si>
    <t>Taxicharge V 3843497</t>
  </si>
  <si>
    <t>Grocery Items</t>
  </si>
  <si>
    <t>Willis Street New World Refreshments for D-G 22/9/</t>
  </si>
  <si>
    <t>Willis Street New World Refreshments for ELT meeti</t>
  </si>
  <si>
    <t>Meow" Birthday cake for D-G 22/9/10</t>
  </si>
  <si>
    <t>Willis Street New World" Refreshments for ELT meet</t>
  </si>
  <si>
    <t>27-484 6819 A MORRISON AUG 10</t>
  </si>
  <si>
    <t>225197873 JUL 10</t>
  </si>
  <si>
    <t>27-290 5822 J HINDS JUL 10</t>
  </si>
  <si>
    <t>904863785 JUL 10</t>
  </si>
  <si>
    <t>27-484 6819 A MORRISON JUL 10</t>
  </si>
  <si>
    <t>NO11/242</t>
  </si>
  <si>
    <t>TELECOM 1 BILL OCT 10</t>
  </si>
  <si>
    <t>NO11/144</t>
  </si>
  <si>
    <t>225197873 AUG 10</t>
  </si>
  <si>
    <t>J HINDS AUG 10</t>
  </si>
  <si>
    <t>904863785 AUG 10</t>
  </si>
  <si>
    <t>Nature</t>
  </si>
  <si>
    <t>Location</t>
  </si>
  <si>
    <t>Morrison Alistair Mr18/08/2010 WLG WRE NZ</t>
  </si>
  <si>
    <t>Morrison Alistair Mr19/10/2010 WLG NPE NZ</t>
  </si>
  <si>
    <t>Morrison Alistair Mr26/10/2010 WLG IVC NZ</t>
  </si>
  <si>
    <t>Morrison Alistair Mr6/10/2010 WLG DUD NZ</t>
  </si>
  <si>
    <t>NO11/99</t>
  </si>
  <si>
    <t>Fenwick Robert Mr12/09/2010 AKL WLG NZ</t>
  </si>
  <si>
    <t>Fenwick Robert Mr14/08/2010 ZQN AKL NZ</t>
  </si>
  <si>
    <t>Fenwick Robert Mr24/08/2010 AKL WLG NZ</t>
  </si>
  <si>
    <t>Fenwick Robert Mr26/10/2010 AKL IVC NZ</t>
  </si>
  <si>
    <t>Morrison Alistair Mr3/08/2010 WLG DUD NZ</t>
  </si>
  <si>
    <t>NO11/041</t>
  </si>
  <si>
    <t>Fenwick Robert Mr19/07/2010 AKL WLG NZ</t>
  </si>
  <si>
    <t>Morrison Alistair Mr21/07/2010 NSN Rutherford Hot</t>
  </si>
  <si>
    <t>Morrison Alistair Mr21/07/2010 WLG NSN NZ</t>
  </si>
  <si>
    <t>NO11/055</t>
  </si>
  <si>
    <t>Fenwick Rob Mr8/07/2010 AKL WLG NZ</t>
  </si>
  <si>
    <t>Travel-domestic</t>
  </si>
  <si>
    <t>Shell Skyway" ""Petrol for hire car"," following A</t>
  </si>
  <si>
    <t>Air NZ Carparking" Carparking at Wgn Airport for t</t>
  </si>
  <si>
    <t>Air NZ Carparking" Carparking at Wgtn Airport for</t>
  </si>
  <si>
    <t>Air NZ Carparking" Carparking for flight to Sir Te</t>
  </si>
  <si>
    <t>The Langham Akld-Rec" Carparking at Langham Hotel</t>
  </si>
  <si>
    <t>Paper Plus Hmltn Airport",, Departure Tax at Hamil</t>
  </si>
  <si>
    <t>Fenwick Robert  Mr13/10/2010 A chargeback - DOM -</t>
  </si>
  <si>
    <t>Fenwick Robert  Mr13/10/2010 WLG Central City Apa</t>
  </si>
  <si>
    <t>Fenwick Robert  Mr12/09/2010 A chargeback - DOM -</t>
  </si>
  <si>
    <t>Fenwick Robert  Mr12/09/2010 WLG Central City Apa</t>
  </si>
  <si>
    <t>Fenwick Robert  Mr24/08/2010 A chargeback - DOM -</t>
  </si>
  <si>
    <t>REM RECOVERY SEP 10</t>
  </si>
  <si>
    <t>REM RECOVERY AUG 10</t>
  </si>
  <si>
    <t>MONTHLY JUL 10</t>
  </si>
  <si>
    <t>Fenwick Robert  Mr14/08/2010 A chargeback - DOM -</t>
  </si>
  <si>
    <t>REM RECOVERY JULY 10</t>
  </si>
  <si>
    <t>ACC Accrual</t>
  </si>
  <si>
    <t>#</t>
  </si>
  <si>
    <t>General Operating</t>
  </si>
  <si>
    <t>ARTCRAFT BAKERY (2005) LTD</t>
  </si>
  <si>
    <t>CLUB SANDWICHES</t>
  </si>
  <si>
    <t>DAISY A DAY LIMITED</t>
  </si>
  <si>
    <t>WEEKLY FLOWERS</t>
  </si>
  <si>
    <t>PACE INCORPORATED</t>
  </si>
  <si>
    <t>10/11R-023</t>
  </si>
  <si>
    <t>MEMBERSHIP FEE 2010/11</t>
  </si>
  <si>
    <t>PCARD INTERFACE</t>
  </si>
  <si>
    <t>Willis Street New World" Juice for ELT meeting.</t>
  </si>
  <si>
    <t>Expressions Florist", Flowers for Felicity Lawrenc</t>
  </si>
  <si>
    <t>Fenwick Robert  Mr24/08/2010 WLG Central City Apa</t>
  </si>
  <si>
    <t>Fenwick Robert  Mr30/08/2010 A chargeback - DOM -</t>
  </si>
  <si>
    <t>Fenwick Robert  Mr30/08/2010 WLG Central City Apa</t>
  </si>
  <si>
    <t>Air NZ Carparking" Carparking at Wgtn Airport (Wha</t>
  </si>
  <si>
    <t>Air NZ Carparking" Carparking at Wgtn Airport (to</t>
  </si>
  <si>
    <t>Air NZ Carparking",, Credit voucher 7/9/10</t>
  </si>
  <si>
    <t>Air NZ Carparking",,,, Wgtn Airport parking (Nelso</t>
  </si>
  <si>
    <t>Air NZ Carparking",,,, Wgtn Airport parking (South</t>
  </si>
  <si>
    <t>Sun City Taxis Limited", Taxi during Nelson Conser</t>
  </si>
  <si>
    <t>CC/WBS Line Items YTD fr Jul -Opex</t>
  </si>
  <si>
    <t>Amount $</t>
  </si>
  <si>
    <t>Quantity</t>
  </si>
  <si>
    <t>Morrison Alistair Mr6/07/2010 AKL Thrifty Car Ren</t>
  </si>
  <si>
    <t>Morrison Alistair Mr21/07/2010 A chargeback - DOM</t>
  </si>
  <si>
    <t>Wholly Bagels",,,, Lunch for ELT Weds 11 Aug.</t>
  </si>
  <si>
    <t>Three Bean Cafe",,,, Working lunchtime talk/presen</t>
  </si>
  <si>
    <t>Willis Street New World",, Juice for ELT meeting.</t>
  </si>
  <si>
    <t>Subway",,, ELT lunch.</t>
  </si>
  <si>
    <t>Wholly Bagels",,, ELT lunch.</t>
  </si>
  <si>
    <t>Phones, Tolls, Faxes</t>
  </si>
  <si>
    <t>TELECOM NZ LTD</t>
  </si>
  <si>
    <t>904863785 OCT 10</t>
  </si>
  <si>
    <t>27 484 6819 A MORRISON OCT 2010</t>
  </si>
  <si>
    <t>904863785 SEP 10</t>
  </si>
  <si>
    <t>27-484 6819 A MORRISON SEP 10</t>
  </si>
  <si>
    <t>Weston Henry Mr21/07/2010 ROT WLG NZ</t>
  </si>
  <si>
    <t>Auckland Co Op Taxis",, Taxi from Tourism Auckland</t>
  </si>
  <si>
    <t>Rotorua Regional Air" ""Parking at Wellington Airp</t>
  </si>
  <si>
    <t>Shell Skyway",, Petrol for Rental Car 6/7/10</t>
  </si>
  <si>
    <t>Wgtn Combined Taxis" Taxi to Wgtn Airport for Auck</t>
  </si>
  <si>
    <t>Wgtn Combined Taxis",, Taxi from Wgtn Airport to C</t>
  </si>
  <si>
    <t>Air NZ Carparking", Carparking at Wgtn Airport for</t>
  </si>
  <si>
    <t>Willis Street New World",, Support Services Worksh</t>
  </si>
  <si>
    <t>Willis Street New World",, Coffee for D-G's office</t>
  </si>
  <si>
    <t>Hospitality/events</t>
  </si>
  <si>
    <t>Nikau Gallery Cafe",,,,,, Lunch meeting - Jennifer</t>
  </si>
  <si>
    <t>Trade Kitchen",, Business Lunch - Rob Fenwick/Paul</t>
  </si>
  <si>
    <t>Victoria Street Cafe", Breakfast meeting - Colin J</t>
  </si>
  <si>
    <t>Arabica Cafe", Business Breakfast with Phil O'Reil</t>
  </si>
  <si>
    <t>Dixon St Deli", Business Breakfast with Rob Fenwic</t>
  </si>
  <si>
    <t>Dixon St Deli", Business lunch with Hugh Logan 10/</t>
  </si>
  <si>
    <t>TELECOM 1 BILL SEP 10</t>
  </si>
  <si>
    <t>NO11/93</t>
  </si>
  <si>
    <t>TELECOM 1 BILL AUG 10</t>
  </si>
  <si>
    <t>NO11/036</t>
  </si>
  <si>
    <t>TELECOM 1 BILL JUL 10</t>
  </si>
  <si>
    <t>IMU Cost Recoveries</t>
  </si>
  <si>
    <t>NO11/197</t>
  </si>
  <si>
    <t>DG COMPUTER CHARGES</t>
  </si>
  <si>
    <t>NO11/137</t>
  </si>
  <si>
    <t>NO11/063</t>
  </si>
  <si>
    <t>NO11/012</t>
  </si>
  <si>
    <t>Office Supplies</t>
  </si>
  <si>
    <t>WEEKLY FLOWER SUPPLY</t>
  </si>
  <si>
    <t>PRONTO GROUP LTD</t>
  </si>
  <si>
    <t>B/CARDS R FENWICK*200</t>
  </si>
  <si>
    <t>B/CARDS A MORRISON*200</t>
  </si>
  <si>
    <t>Regalo",,,,,,, Bereavement cards for D-G's office</t>
  </si>
  <si>
    <t>Subscriptions period</t>
  </si>
  <si>
    <t>SYNAPSIS LTD</t>
  </si>
  <si>
    <t>11-036</t>
  </si>
  <si>
    <t>POLITICAL CHARTS &amp; OTHER MATTERS COLIN JAMES</t>
  </si>
  <si>
    <t>Third Screen Inter" Wholly Bagels for lunch for EL</t>
  </si>
  <si>
    <t>Books-not for resale</t>
  </si>
  <si>
    <t>Doc Wellington",,,,,,,,, Gift Book for Kevin Campb</t>
  </si>
  <si>
    <t>Professional fees</t>
  </si>
  <si>
    <t>CULLEN THE EMPLOYMENT LAW FIRM</t>
  </si>
  <si>
    <t>EMPLOYER ISSUE</t>
  </si>
  <si>
    <t>KEITH JOHNSTON</t>
  </si>
  <si>
    <t>22.09.2010A</t>
  </si>
  <si>
    <t>ADVICE: PROPOSED CHANGES ELT JUN-SEP 10</t>
  </si>
  <si>
    <t>PRICE WATERHOUSE COOPERS</t>
  </si>
  <si>
    <t>NZD30035022</t>
  </si>
  <si>
    <t>MEMORANDUM OF PROFESSIONAL FEES</t>
  </si>
  <si>
    <t>NZD30034240</t>
  </si>
  <si>
    <t>REVIEW EXECUTIVE ORG STRUCTURE</t>
  </si>
  <si>
    <t>NZD30030691</t>
  </si>
  <si>
    <t>REVIEW EXEC ORG STRUCTURE</t>
  </si>
  <si>
    <t>NZD30030462</t>
  </si>
  <si>
    <t>ADVICE:GOVERNANCE,SYSTEMS,CONTROLS 6 MTHS TO 30 SE</t>
  </si>
  <si>
    <t>RESEARCH NEW ZEALAND</t>
  </si>
  <si>
    <t>145/4035</t>
  </si>
  <si>
    <t>INTEGRITY &amp; CONDUCT SURVEY REPORT</t>
  </si>
  <si>
    <t>ROB FENWICK</t>
  </si>
  <si>
    <t>27.09.2010</t>
  </si>
  <si>
    <t>FEES SEP 2010 SPECIAL ADVISOR BUSINESS RELATIONS</t>
  </si>
  <si>
    <t>31.07.2010</t>
  </si>
  <si>
    <t>DISBURSEMENT JUL 10</t>
  </si>
  <si>
    <t>30.07.2010</t>
  </si>
  <si>
    <t>SPECIAL ADVISOR BUSINESS RELATIONS JUL 2010</t>
  </si>
  <si>
    <t>Consultants</t>
  </si>
  <si>
    <t>27.10.2010</t>
  </si>
  <si>
    <t>SPECIAL ADVISOR BUSINESS RELATIONS OCT 10</t>
  </si>
  <si>
    <t>31.08.2010</t>
  </si>
  <si>
    <t>AUG 2010 DISBURSEMENTS</t>
  </si>
  <si>
    <t>27.08.2010</t>
  </si>
  <si>
    <t>SPECIAL ADVISOR BUSINESS RELATIONS AUG 2010</t>
  </si>
  <si>
    <t>Domestic airfares</t>
  </si>
  <si>
    <t>AIR NZ (SUFFIX 06)</t>
  </si>
  <si>
    <t>AI015092</t>
  </si>
  <si>
    <t>HIRE MEETING ROOM KORU LOUNGE</t>
  </si>
  <si>
    <t>ORDER OF ST JOHN</t>
  </si>
  <si>
    <t>ADDITIONAL COST TO ALTER AIR NZ FLIGHT FOR</t>
  </si>
  <si>
    <t>NO11/240</t>
  </si>
  <si>
    <t>Fenwick Robert Mr13/10/2010 AKL WLG NZ</t>
  </si>
  <si>
    <t>Fenwick Robert Mr17/10/2010 AKL WLG NZ</t>
  </si>
  <si>
    <t>Morrison Alistair Mr10/12/2010 WLG CHC NZ</t>
  </si>
  <si>
    <t>Morrison Alistair Mr14/10/2010 WLG AKL NZ</t>
  </si>
  <si>
    <t>Morrison Alistair Mr7/10/2010 WLG CHC NZ</t>
  </si>
  <si>
    <t>NO11/201</t>
  </si>
  <si>
    <t>Fenwick Robert Mr30/09/2010 AKL WLG NZ</t>
  </si>
  <si>
    <t>NO11/175</t>
  </si>
  <si>
    <t>Fenwick Robert Mr14/09/2010 WLG AKL NZ</t>
  </si>
  <si>
    <t>Fenwick Robert Mr30/08/2010 WLG AKL NZ</t>
  </si>
  <si>
    <t>Morrison Alastair Mr23/09/2010 WLG HLZ NZ</t>
  </si>
  <si>
    <t>Morrison Alastair Mr7/09/2010 WLG NPL NZ</t>
  </si>
  <si>
    <t>Morrison Alistair Mr15/09/2010 WLG CHC NZ</t>
  </si>
  <si>
    <t>Cost Centre/WBS</t>
  </si>
  <si>
    <t>Cost Element (GL)</t>
  </si>
  <si>
    <t>Vendor</t>
  </si>
  <si>
    <t>Customer</t>
  </si>
  <si>
    <t>Posting date</t>
  </si>
  <si>
    <t>Reference</t>
  </si>
  <si>
    <t>FI Document No</t>
  </si>
  <si>
    <t>Line Item Text</t>
  </si>
  <si>
    <t>H</t>
  </si>
  <si>
    <t>Overall Result</t>
  </si>
  <si>
    <t xml:space="preserve"> Salaries/ACC</t>
  </si>
  <si>
    <t>Result</t>
  </si>
  <si>
    <t>Salaries-FTE</t>
  </si>
  <si>
    <t>Not assigned</t>
  </si>
  <si>
    <t>HRIS_31102010</t>
  </si>
  <si>
    <t>Salary Accrual Journal_31102010</t>
  </si>
  <si>
    <t>HRIS_27102010</t>
  </si>
  <si>
    <t>Payroll Journal_27102010</t>
  </si>
  <si>
    <t>HRIS_13102010</t>
  </si>
  <si>
    <t>Payroll Journal_13102010</t>
  </si>
  <si>
    <t>HRIS_30092010</t>
  </si>
  <si>
    <t>Salary Accrual Journal_30092010</t>
  </si>
  <si>
    <t>HRIS_29092010</t>
  </si>
  <si>
    <t>Payroll Journal_29092010</t>
  </si>
  <si>
    <t>HRIS_15092010</t>
  </si>
  <si>
    <t>Payroll Journal_15092010</t>
  </si>
  <si>
    <t>HRIS_01092010</t>
  </si>
  <si>
    <t>Payroll Journal_01092010</t>
  </si>
  <si>
    <t>HRIS_31082010</t>
  </si>
  <si>
    <t>Salary Accrual Journal_31082010</t>
  </si>
  <si>
    <t>HRIS_18082010</t>
  </si>
  <si>
    <t>Payroll Journal_18082010</t>
  </si>
  <si>
    <t>HRIS_04082010</t>
  </si>
  <si>
    <t>Payroll Journal_04082010</t>
  </si>
  <si>
    <t>HRIS_31072010</t>
  </si>
  <si>
    <t>Salary Accrual Journal_31072010</t>
  </si>
  <si>
    <t>HRIS_21072010</t>
  </si>
  <si>
    <t>Payroll Journal_21072010</t>
  </si>
  <si>
    <t>HRIS_30062010</t>
  </si>
  <si>
    <t>Salary Accrual Journal_30062010</t>
  </si>
  <si>
    <t>HRIS_07072010</t>
  </si>
  <si>
    <t>Payroll Journal_07072010</t>
  </si>
  <si>
    <t>Salaries-NonTax alls</t>
  </si>
  <si>
    <t>Leave prov. - Salary</t>
  </si>
  <si>
    <t>Annual Leave Accrual_30092010</t>
  </si>
  <si>
    <t>TOIL Accrual_30092010</t>
  </si>
  <si>
    <t>Long Service 10 Accrual_30092010</t>
  </si>
  <si>
    <t>Annual Leave Accrual_31102010</t>
  </si>
  <si>
    <t>Long Service 10 Accrual_31102010</t>
  </si>
  <si>
    <t>TOIL Accrual_31102010</t>
  </si>
  <si>
    <t>Annual Leave Accrual_31082010</t>
  </si>
  <si>
    <t>TOIL Accrual_31082010</t>
  </si>
  <si>
    <t>Long Service 10 Accrual_31082010</t>
  </si>
  <si>
    <t>Annual Leave Accrual_31072010</t>
  </si>
  <si>
    <t>Long Service 10 Accrual_31072010</t>
  </si>
  <si>
    <t>TOIL Accrual_31072010</t>
  </si>
  <si>
    <t>Annual Leave Accrual_30062010</t>
  </si>
  <si>
    <t>TOIL Accrual_30062010</t>
  </si>
  <si>
    <t>Long Service 10 Accrual_30062010</t>
  </si>
  <si>
    <t>Sundry Personnel</t>
  </si>
  <si>
    <t>STATE SERVICES COMMISSION</t>
  </si>
  <si>
    <t>MONTHLY</t>
  </si>
  <si>
    <t>REM RECOVERY MONTHLY</t>
  </si>
  <si>
    <t>REM RECOVERY</t>
  </si>
  <si>
    <t>F LAWRENCE STRATEGIC LEADERSHIP 27JUN10</t>
  </si>
  <si>
    <t>Cost Element (GL) Name</t>
  </si>
  <si>
    <t>Cost Centre/WBS Name</t>
  </si>
  <si>
    <t>Posting date - formatted</t>
  </si>
  <si>
    <t/>
  </si>
  <si>
    <t>Posting date - forma</t>
  </si>
  <si>
    <t>Perretts Corner",, Breakfast meeting with Phil Roy</t>
  </si>
  <si>
    <t>Victoria Street Cafe", Business breakfast with Col</t>
  </si>
  <si>
    <t>Victoria Street Cafe", Business lunch with Alan Ma</t>
  </si>
  <si>
    <t>Perretts Corner", Breakfast meeting with Phil Roya</t>
  </si>
  <si>
    <t>Pravda Restaurant &amp; Cafe", Breakfast meeting with</t>
  </si>
  <si>
    <t>Purpose</t>
  </si>
  <si>
    <t>Fenwick Robert  Mr14/08/2010 ZQN Heartland Hotel</t>
  </si>
  <si>
    <t>Fenwick Robert  Mr8/07/2010 A chargeback - DOM -</t>
  </si>
  <si>
    <t>Fenwick Robert  Mr8/07/2010 WLG Central City Apar</t>
  </si>
  <si>
    <t>Morrison Alistair Mr6/07/2010 A chargeback - DOM</t>
  </si>
  <si>
    <t>St Pierres Manners St",,,,,,,,, D-G/GMOps lunch 27</t>
  </si>
  <si>
    <t>Wishbone",,,,,,,,, D-G/GMOps lunch 27/7/10</t>
  </si>
  <si>
    <t>Non Solo Pizza / Nsp",,, ""Meal with Commercial Bu</t>
  </si>
  <si>
    <t>Rise Cafe 2006 Ltd",,, Coffee Meeting with Don Ros</t>
  </si>
  <si>
    <t>Victoria Street Cafe",,,,, Breakfast meeting with</t>
  </si>
  <si>
    <t>Education costs</t>
  </si>
  <si>
    <t>INSTITUTE FOR STRATEGIC LEADERSHIP</t>
  </si>
  <si>
    <t>Name of organisation</t>
  </si>
  <si>
    <t>Department of Conservation</t>
  </si>
  <si>
    <t>Name of Chief Executive</t>
  </si>
  <si>
    <t>(Director-General) Alastair Morrison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</si>
  <si>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</si>
  <si>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</si>
  <si>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</si>
  <si>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</si>
  <si>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</si>
  <si>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</si>
  <si>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</t>
  </si>
  <si>
    <t xml:space="preserve">Nature </t>
  </si>
  <si>
    <t>No overseas travel for this period.</t>
  </si>
  <si>
    <t>Non-Credit Card expenses</t>
  </si>
  <si>
    <t>Domestic Travel</t>
  </si>
  <si>
    <t>Carparking at Wellington Airport</t>
  </si>
  <si>
    <t>Wellington</t>
  </si>
  <si>
    <t>Vehicle transport for trip</t>
  </si>
  <si>
    <t>Auckland</t>
  </si>
  <si>
    <t>Carparking at Wellington airport</t>
  </si>
  <si>
    <t>Rotorua</t>
  </si>
  <si>
    <t>Dunedin</t>
  </si>
  <si>
    <t>Accommodation for trip</t>
  </si>
  <si>
    <t>Sub-total incl GST</t>
  </si>
  <si>
    <t>Hamilton</t>
  </si>
  <si>
    <t>Total travel expenses 
for the six months</t>
  </si>
  <si>
    <t>* Provide GST-inclusive figures</t>
  </si>
  <si>
    <t>Other</t>
  </si>
  <si>
    <t>Amount (NZ$)</t>
  </si>
  <si>
    <t>Stationery</t>
  </si>
  <si>
    <t>Telecom phone account</t>
  </si>
  <si>
    <t>Communication expense</t>
  </si>
  <si>
    <t xml:space="preserve">Purpose  </t>
  </si>
  <si>
    <t>Total other expenses for the 6-monthly period</t>
  </si>
  <si>
    <t xml:space="preserve">Hospitality provided </t>
  </si>
  <si>
    <t>Hospitality provided</t>
  </si>
  <si>
    <t>Business meeting</t>
  </si>
  <si>
    <t>Gifts and hospitality*</t>
  </si>
  <si>
    <t xml:space="preserve">Gifts  </t>
  </si>
  <si>
    <t>Description</t>
  </si>
  <si>
    <t xml:space="preserve">Offered by </t>
  </si>
  <si>
    <t>Estimated value (NZ$)</t>
  </si>
  <si>
    <t>No gifts received for this period.</t>
  </si>
  <si>
    <t>Hospitality</t>
  </si>
  <si>
    <t>Offered by</t>
  </si>
  <si>
    <t xml:space="preserve">Estimated value (NZ$) </t>
  </si>
  <si>
    <t>No hospitality received for this period.</t>
  </si>
  <si>
    <t>* include items such as meals, tickets to events, gifts from overseas counterparts, travel or accomodation (including that accepted by immediate family members).</t>
  </si>
  <si>
    <t>Airfare - return for one person</t>
  </si>
  <si>
    <t>Fonterra Meeting</t>
  </si>
  <si>
    <t>Antartic NZ Thank you function</t>
  </si>
  <si>
    <t xml:space="preserve">Ngati Whare </t>
  </si>
  <si>
    <t>Lansborough Valley Hokitika</t>
  </si>
  <si>
    <t>Hokitika</t>
  </si>
  <si>
    <t>Catlins Walkway opening 23.2.13</t>
  </si>
  <si>
    <t>Launch of DOC/Dulux partnership</t>
  </si>
  <si>
    <t>Fonterra/DOC partnership launch</t>
  </si>
  <si>
    <t>Catering</t>
  </si>
  <si>
    <t>Supplies for D-G's office</t>
  </si>
  <si>
    <t>Ranstad Awards</t>
  </si>
  <si>
    <t>Coffee/biscuits</t>
  </si>
  <si>
    <t>Accommodation for travel</t>
  </si>
  <si>
    <t>01 January to 30 June 2013</t>
  </si>
  <si>
    <t>1 January to 30 June 2013</t>
  </si>
  <si>
    <t>Christmas morning tea</t>
  </si>
  <si>
    <t>Randstad Awards</t>
  </si>
  <si>
    <t>Nelson</t>
  </si>
  <si>
    <t>Christchurch</t>
  </si>
  <si>
    <t>MOC Meeting</t>
  </si>
  <si>
    <t>Biodiversity forum morning tea</t>
  </si>
  <si>
    <t>ELT working lunch</t>
  </si>
  <si>
    <t>Nelson with Australian Delegation</t>
  </si>
  <si>
    <t>TRENZ meeting</t>
  </si>
  <si>
    <t>Christchurch Conservancy visit</t>
  </si>
  <si>
    <t>Abel Tasman</t>
  </si>
  <si>
    <t>Parking for Fonterra/KKA Hui meeting</t>
  </si>
  <si>
    <t>Parking for Dulux launch in Taranaki</t>
  </si>
  <si>
    <t>Carparking Whio breakfast launch</t>
  </si>
  <si>
    <t>Carparking for Christchurch visit 18/4/13</t>
  </si>
  <si>
    <t>Carparking for Abel Tasman trip 14/4/13</t>
  </si>
  <si>
    <t>Parking for TRENZ conference</t>
  </si>
  <si>
    <t>Total hospitality expenses 
for the six months</t>
  </si>
  <si>
    <t>1/1/2013 - 30/6/2013</t>
  </si>
  <si>
    <t>West Coast Conservancy visit</t>
  </si>
  <si>
    <t>NZ Institute of Forestry Conference</t>
  </si>
  <si>
    <t>Accommodation and transport for trip</t>
  </si>
  <si>
    <t>Christchurch/Hokitika</t>
  </si>
  <si>
    <t>Abel Tasman visit with 2 Australian ministers</t>
  </si>
  <si>
    <t>Landsborough Valley Hokitika</t>
  </si>
  <si>
    <t>Airfare - return for one person (WLG --&gt; CHCH --&gt; HKK)</t>
  </si>
  <si>
    <t>Ashburton High Country conference</t>
  </si>
  <si>
    <t>Airfare (booking charges)</t>
  </si>
  <si>
    <t>ELT - emergency meeting</t>
  </si>
  <si>
    <t>Room hire</t>
  </si>
  <si>
    <t>Northland Conservancy visit</t>
  </si>
  <si>
    <t>Northland</t>
  </si>
  <si>
    <t>For Tier 2 recruitment</t>
  </si>
  <si>
    <t>Business dinner x 4 pax</t>
  </si>
  <si>
    <t>Business breakfast x 2 pax</t>
  </si>
  <si>
    <t>Business lunch x 2 pax</t>
  </si>
  <si>
    <t>Accommodation and lunch</t>
  </si>
  <si>
    <t>Accommodation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</si>
</sst>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#,##0.00;@"/>
    <numFmt numFmtId="165" formatCode="#,##0.000;\-#,##0.000;#,##0.000;@"/>
    <numFmt numFmtId="166" formatCode="dd\.mm\.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_-* #,##0.0_-;\-* #,##0.0_-;_-* &quot;-&quot;??_-;_-@_-"/>
    <numFmt numFmtId="170" formatCode="_-* #,##0_-;\-* #,##0_-;_-* &quot;-&quot;??_-;_-@_-"/>
    <numFmt numFmtId="171" formatCode="[$-1409]dddd\,\ d\ mmmm\ yyyy"/>
    <numFmt numFmtId="172" formatCode="[$-1409]dddd\,\ d\ mmmm\ yyyy;@"/>
    <numFmt numFmtId="173" formatCode="[$-F800]dddd\,\ mmmm\ dd\,\ yyyy"/>
    <numFmt numFmtId="174" formatCode="[$-1409]d\ mmmm\ yyyy;@"/>
    <numFmt numFmtId="175" formatCode="d/mm/yyyy;@"/>
    <numFmt numFmtId="176" formatCode="&quot;$&quot;#,##0"/>
    <numFmt numFmtId="177" formatCode="dd\-mmm\-yyyy"/>
    <numFmt numFmtId="178" formatCode="mmm\-yyyy"/>
    <numFmt numFmtId="179" formatCode="yyyy\-mm\-dd;@"/>
    <numFmt numFmtId="180" formatCode="&quot;$&quot;#,##0.00"/>
    <numFmt numFmtId="181" formatCode="d/mm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&quot;$&quot;#,##0.00;\(&quot;$&quot;#,##0.00\)"/>
    <numFmt numFmtId="188" formatCode="dd/mm/yyyy"/>
    <numFmt numFmtId="189" formatCode="#,##0.000"/>
    <numFmt numFmtId="190" formatCode="[$-1409]h:mm:ss\ AM/PM"/>
    <numFmt numFmtId="191" formatCode="0.0"/>
    <numFmt numFmtId="192" formatCode="#,##0.0"/>
    <numFmt numFmtId="193" formatCode="#,##0.00_ ;\-#,##0.00\ 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68" fontId="0" fillId="0" borderId="0" xfId="44" applyNumberFormat="1" applyAlignment="1">
      <alignment/>
    </xf>
    <xf numFmtId="170" fontId="0" fillId="0" borderId="0" xfId="42" applyNumberFormat="1" applyAlignment="1">
      <alignment/>
    </xf>
    <xf numFmtId="0" fontId="2" fillId="0" borderId="0" xfId="0" applyFont="1" applyAlignment="1">
      <alignment/>
    </xf>
    <xf numFmtId="168" fontId="2" fillId="0" borderId="0" xfId="44" applyNumberFormat="1" applyFont="1" applyAlignment="1">
      <alignment/>
    </xf>
    <xf numFmtId="170" fontId="2" fillId="0" borderId="0" xfId="42" applyNumberFormat="1" applyFont="1" applyAlignment="1">
      <alignment/>
    </xf>
    <xf numFmtId="0" fontId="0" fillId="24" borderId="0" xfId="0" applyFill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0" borderId="0" xfId="0" applyNumberFormat="1" applyFont="1" applyAlignment="1" quotePrefix="1">
      <alignment/>
    </xf>
    <xf numFmtId="177" fontId="0" fillId="0" borderId="0" xfId="0" applyNumberFormat="1" applyAlignment="1">
      <alignment/>
    </xf>
    <xf numFmtId="0" fontId="0" fillId="0" borderId="0" xfId="0" applyNumberFormat="1" applyFont="1" applyAlignment="1" quotePrefix="1">
      <alignment/>
    </xf>
    <xf numFmtId="179" fontId="2" fillId="0" borderId="0" xfId="0" applyNumberFormat="1" applyFont="1" applyAlignment="1" quotePrefix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2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5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5" fillId="8" borderId="14" xfId="0" applyFont="1" applyFill="1" applyBorder="1" applyAlignment="1">
      <alignment vertical="center" wrapText="1"/>
    </xf>
    <xf numFmtId="0" fontId="25" fillId="8" borderId="0" xfId="0" applyFont="1" applyFill="1" applyBorder="1" applyAlignment="1">
      <alignment vertical="center" wrapText="1"/>
    </xf>
    <xf numFmtId="0" fontId="26" fillId="8" borderId="0" xfId="0" applyFont="1" applyFill="1" applyBorder="1" applyAlignment="1">
      <alignment wrapText="1"/>
    </xf>
    <xf numFmtId="0" fontId="26" fillId="8" borderId="15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44" fontId="2" fillId="0" borderId="21" xfId="44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vertical="top" wrapText="1"/>
    </xf>
    <xf numFmtId="0" fontId="25" fillId="8" borderId="22" xfId="0" applyFont="1" applyFill="1" applyBorder="1" applyAlignment="1">
      <alignment vertical="center" wrapText="1"/>
    </xf>
    <xf numFmtId="0" fontId="25" fillId="8" borderId="23" xfId="0" applyFont="1" applyFill="1" applyBorder="1" applyAlignment="1">
      <alignment vertical="center" wrapText="1"/>
    </xf>
    <xf numFmtId="0" fontId="26" fillId="8" borderId="23" xfId="0" applyFont="1" applyFill="1" applyBorder="1" applyAlignment="1">
      <alignment wrapText="1"/>
    </xf>
    <xf numFmtId="0" fontId="26" fillId="8" borderId="24" xfId="0" applyFont="1" applyFill="1" applyBorder="1" applyAlignment="1">
      <alignment wrapText="1"/>
    </xf>
    <xf numFmtId="8" fontId="0" fillId="0" borderId="0" xfId="44" applyNumberFormat="1" applyBorder="1" applyAlignment="1">
      <alignment wrapText="1"/>
    </xf>
    <xf numFmtId="0" fontId="0" fillId="0" borderId="15" xfId="0" applyFont="1" applyBorder="1" applyAlignment="1">
      <alignment wrapText="1"/>
    </xf>
    <xf numFmtId="174" fontId="2" fillId="0" borderId="14" xfId="0" applyNumberFormat="1" applyFont="1" applyBorder="1" applyAlignment="1">
      <alignment horizontal="right" wrapText="1"/>
    </xf>
    <xf numFmtId="8" fontId="0" fillId="0" borderId="0" xfId="0" applyNumberFormat="1" applyAlignment="1">
      <alignment wrapText="1"/>
    </xf>
    <xf numFmtId="14" fontId="0" fillId="0" borderId="14" xfId="0" applyNumberFormat="1" applyBorder="1" applyAlignment="1">
      <alignment vertical="top" wrapText="1"/>
    </xf>
    <xf numFmtId="0" fontId="25" fillId="11" borderId="22" xfId="0" applyFont="1" applyFill="1" applyBorder="1" applyAlignment="1">
      <alignment vertical="center" wrapText="1"/>
    </xf>
    <xf numFmtId="0" fontId="25" fillId="11" borderId="23" xfId="0" applyFont="1" applyFill="1" applyBorder="1" applyAlignment="1">
      <alignment vertical="center" wrapText="1"/>
    </xf>
    <xf numFmtId="0" fontId="26" fillId="11" borderId="23" xfId="0" applyFont="1" applyFill="1" applyBorder="1" applyAlignment="1">
      <alignment wrapText="1"/>
    </xf>
    <xf numFmtId="0" fontId="26" fillId="11" borderId="24" xfId="0" applyFont="1" applyFill="1" applyBorder="1" applyAlignment="1">
      <alignment wrapText="1"/>
    </xf>
    <xf numFmtId="174" fontId="0" fillId="0" borderId="10" xfId="0" applyNumberFormat="1" applyBorder="1" applyAlignment="1">
      <alignment horizontal="center" wrapText="1"/>
    </xf>
    <xf numFmtId="44" fontId="0" fillId="0" borderId="10" xfId="44" applyBorder="1" applyAlignment="1">
      <alignment wrapText="1"/>
    </xf>
    <xf numFmtId="0" fontId="0" fillId="0" borderId="10" xfId="0" applyBorder="1" applyAlignment="1">
      <alignment wrapText="1"/>
    </xf>
    <xf numFmtId="193" fontId="0" fillId="0" borderId="0" xfId="0" applyNumberFormat="1" applyAlignment="1">
      <alignment wrapText="1"/>
    </xf>
    <xf numFmtId="174" fontId="0" fillId="0" borderId="10" xfId="0" applyNumberFormat="1" applyBorder="1" applyAlignment="1">
      <alignment horizontal="center" vertical="top" wrapText="1"/>
    </xf>
    <xf numFmtId="44" fontId="0" fillId="0" borderId="10" xfId="44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174" fontId="2" fillId="0" borderId="25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5" fillId="11" borderId="16" xfId="0" applyFont="1" applyFill="1" applyBorder="1" applyAlignment="1">
      <alignment vertical="center" wrapText="1"/>
    </xf>
    <xf numFmtId="0" fontId="25" fillId="11" borderId="17" xfId="0" applyFont="1" applyFill="1" applyBorder="1" applyAlignment="1">
      <alignment wrapText="1"/>
    </xf>
    <xf numFmtId="0" fontId="26" fillId="11" borderId="17" xfId="0" applyFont="1" applyFill="1" applyBorder="1" applyAlignment="1">
      <alignment wrapText="1"/>
    </xf>
    <xf numFmtId="0" fontId="26" fillId="11" borderId="18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8" fontId="0" fillId="0" borderId="0" xfId="0" applyNumberFormat="1" applyFont="1" applyAlignment="1">
      <alignment wrapText="1"/>
    </xf>
    <xf numFmtId="0" fontId="27" fillId="10" borderId="16" xfId="0" applyFont="1" applyFill="1" applyBorder="1" applyAlignment="1">
      <alignment vertical="center" wrapText="1"/>
    </xf>
    <xf numFmtId="44" fontId="2" fillId="10" borderId="17" xfId="0" applyNumberFormat="1" applyFon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7" xfId="0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2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25" fillId="8" borderId="23" xfId="0" applyFont="1" applyFill="1" applyBorder="1" applyAlignment="1">
      <alignment wrapText="1"/>
    </xf>
    <xf numFmtId="0" fontId="25" fillId="8" borderId="24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174" fontId="0" fillId="0" borderId="10" xfId="0" applyNumberFormat="1" applyFont="1" applyBorder="1" applyAlignment="1">
      <alignment horizontal="center" wrapText="1"/>
    </xf>
    <xf numFmtId="44" fontId="0" fillId="0" borderId="10" xfId="44" applyFont="1" applyBorder="1" applyAlignment="1">
      <alignment wrapText="1"/>
    </xf>
    <xf numFmtId="0" fontId="0" fillId="0" borderId="10" xfId="0" applyFont="1" applyBorder="1" applyAlignment="1">
      <alignment wrapText="1"/>
    </xf>
    <xf numFmtId="8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 horizontal="center" wrapText="1"/>
    </xf>
    <xf numFmtId="44" fontId="2" fillId="0" borderId="35" xfId="44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44" fontId="2" fillId="10" borderId="39" xfId="0" applyNumberFormat="1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10" borderId="39" xfId="0" applyFont="1" applyFill="1" applyBorder="1" applyAlignment="1">
      <alignment wrapText="1"/>
    </xf>
    <xf numFmtId="0" fontId="0" fillId="10" borderId="18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Border="1" applyAlignment="1">
      <alignment/>
    </xf>
    <xf numFmtId="0" fontId="25" fillId="11" borderId="17" xfId="0" applyFont="1" applyFill="1" applyBorder="1" applyAlignment="1">
      <alignment vertical="center" wrapText="1"/>
    </xf>
    <xf numFmtId="0" fontId="25" fillId="11" borderId="18" xfId="0" applyFont="1" applyFill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8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 wrapText="1"/>
    </xf>
    <xf numFmtId="44" fontId="0" fillId="0" borderId="0" xfId="44" applyFont="1" applyBorder="1" applyAlignment="1">
      <alignment wrapText="1"/>
    </xf>
    <xf numFmtId="8" fontId="0" fillId="0" borderId="0" xfId="0" applyNumberFormat="1" applyBorder="1" applyAlignment="1">
      <alignment/>
    </xf>
    <xf numFmtId="0" fontId="27" fillId="10" borderId="22" xfId="0" applyFont="1" applyFill="1" applyBorder="1" applyAlignment="1">
      <alignment vertical="center" wrapText="1"/>
    </xf>
    <xf numFmtId="44" fontId="2" fillId="10" borderId="23" xfId="0" applyNumberFormat="1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3" xfId="0" applyFont="1" applyFill="1" applyBorder="1" applyAlignment="1">
      <alignment wrapText="1"/>
    </xf>
    <xf numFmtId="0" fontId="0" fillId="10" borderId="24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7" xfId="0" applyBorder="1" applyAlignment="1">
      <alignment vertical="top" wrapText="1"/>
    </xf>
    <xf numFmtId="0" fontId="0" fillId="0" borderId="42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43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5" xfId="0" applyFont="1" applyFill="1" applyBorder="1" applyAlignment="1">
      <alignment wrapText="1"/>
    </xf>
    <xf numFmtId="0" fontId="0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5" fillId="11" borderId="23" xfId="0" applyFont="1" applyFill="1" applyBorder="1" applyAlignment="1">
      <alignment wrapText="1"/>
    </xf>
    <xf numFmtId="0" fontId="25" fillId="11" borderId="2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3" fillId="0" borderId="10" xfId="58" applyFont="1" applyFill="1" applyBorder="1">
      <alignment/>
      <protection/>
    </xf>
    <xf numFmtId="0" fontId="23" fillId="0" borderId="10" xfId="58" applyFont="1" applyFill="1" applyBorder="1" applyAlignment="1">
      <alignment horizontal="left"/>
      <protection/>
    </xf>
    <xf numFmtId="43" fontId="23" fillId="0" borderId="10" xfId="42" applyFont="1" applyFill="1" applyBorder="1" applyAlignment="1">
      <alignment horizontal="right"/>
    </xf>
    <xf numFmtId="174" fontId="0" fillId="0" borderId="10" xfId="0" applyNumberFormat="1" applyFont="1" applyBorder="1" applyAlignment="1">
      <alignment horizontal="left" wrapText="1"/>
    </xf>
    <xf numFmtId="4" fontId="23" fillId="0" borderId="10" xfId="58" applyNumberFormat="1" applyFont="1" applyFill="1" applyBorder="1" applyAlignment="1">
      <alignment horizontal="right"/>
      <protection/>
    </xf>
    <xf numFmtId="4" fontId="23" fillId="0" borderId="10" xfId="42" applyNumberFormat="1" applyFont="1" applyFill="1" applyBorder="1" applyAlignment="1">
      <alignment horizontal="right"/>
    </xf>
    <xf numFmtId="43" fontId="0" fillId="0" borderId="10" xfId="42" applyFont="1" applyBorder="1" applyAlignment="1">
      <alignment wrapText="1"/>
    </xf>
    <xf numFmtId="17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3" fillId="0" borderId="10" xfId="58" applyFont="1" applyFill="1" applyBorder="1" applyAlignment="1">
      <alignment horizontal="left" vertical="top" wrapText="1"/>
      <protection/>
    </xf>
    <xf numFmtId="43" fontId="23" fillId="0" borderId="10" xfId="42" applyFont="1" applyFill="1" applyBorder="1" applyAlignment="1">
      <alignment horizontal="left" vertical="top" wrapText="1"/>
    </xf>
    <xf numFmtId="174" fontId="0" fillId="0" borderId="10" xfId="0" applyNumberFormat="1" applyFont="1" applyBorder="1" applyAlignment="1">
      <alignment horizontal="left" vertical="top" wrapText="1"/>
    </xf>
    <xf numFmtId="174" fontId="23" fillId="0" borderId="46" xfId="59" applyNumberFormat="1" applyBorder="1" applyAlignment="1">
      <alignment horizontal="left" vertical="top"/>
      <protection/>
    </xf>
    <xf numFmtId="174" fontId="23" fillId="0" borderId="47" xfId="59" applyNumberFormat="1" applyBorder="1" applyAlignment="1">
      <alignment horizontal="left" vertical="top"/>
      <protection/>
    </xf>
    <xf numFmtId="43" fontId="23" fillId="0" borderId="10" xfId="42" applyBorder="1" applyAlignment="1">
      <alignment horizontal="left" vertical="top"/>
    </xf>
    <xf numFmtId="0" fontId="23" fillId="0" borderId="10" xfId="59" applyBorder="1" applyAlignment="1">
      <alignment horizontal="left" vertical="top"/>
      <protection/>
    </xf>
    <xf numFmtId="43" fontId="23" fillId="0" borderId="48" xfId="42" applyBorder="1" applyAlignment="1">
      <alignment horizontal="left" vertical="top"/>
    </xf>
    <xf numFmtId="0" fontId="23" fillId="0" borderId="48" xfId="59" applyBorder="1" applyAlignment="1">
      <alignment horizontal="left" vertical="top"/>
      <protection/>
    </xf>
    <xf numFmtId="174" fontId="0" fillId="0" borderId="10" xfId="0" applyNumberFormat="1" applyFont="1" applyBorder="1" applyAlignment="1">
      <alignment horizontal="left" wrapText="1"/>
    </xf>
    <xf numFmtId="0" fontId="23" fillId="0" borderId="10" xfId="59" applyFont="1" applyBorder="1" applyAlignment="1">
      <alignment horizontal="left" vertical="top"/>
      <protection/>
    </xf>
    <xf numFmtId="174" fontId="0" fillId="0" borderId="48" xfId="0" applyNumberFormat="1" applyFont="1" applyBorder="1" applyAlignment="1">
      <alignment horizontal="left" vertical="top" wrapText="1"/>
    </xf>
    <xf numFmtId="174" fontId="0" fillId="0" borderId="10" xfId="0" applyNumberFormat="1" applyFill="1" applyBorder="1" applyAlignment="1">
      <alignment horizontal="left" vertical="top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174" fontId="0" fillId="0" borderId="48" xfId="0" applyNumberFormat="1" applyFont="1" applyBorder="1" applyAlignment="1">
      <alignment horizontal="left" vertical="top"/>
    </xf>
    <xf numFmtId="174" fontId="0" fillId="0" borderId="50" xfId="0" applyNumberFormat="1" applyFont="1" applyBorder="1" applyAlignment="1">
      <alignment horizontal="left" vertical="top"/>
    </xf>
    <xf numFmtId="174" fontId="0" fillId="0" borderId="48" xfId="0" applyNumberFormat="1" applyFont="1" applyBorder="1" applyAlignment="1">
      <alignment horizontal="left" vertical="top" wrapText="1"/>
    </xf>
    <xf numFmtId="174" fontId="0" fillId="0" borderId="51" xfId="0" applyNumberFormat="1" applyFont="1" applyBorder="1" applyAlignment="1">
      <alignment horizontal="left" vertical="top" wrapText="1"/>
    </xf>
    <xf numFmtId="174" fontId="0" fillId="0" borderId="50" xfId="0" applyNumberFormat="1" applyFont="1" applyBorder="1" applyAlignment="1">
      <alignment horizontal="left" vertical="top" wrapText="1"/>
    </xf>
    <xf numFmtId="174" fontId="0" fillId="0" borderId="48" xfId="0" applyNumberFormat="1" applyFill="1" applyBorder="1" applyAlignment="1">
      <alignment horizontal="left" vertical="top" wrapText="1"/>
    </xf>
    <xf numFmtId="174" fontId="0" fillId="0" borderId="51" xfId="0" applyNumberFormat="1" applyFill="1" applyBorder="1" applyAlignment="1">
      <alignment horizontal="left" vertical="top" wrapText="1"/>
    </xf>
    <xf numFmtId="174" fontId="0" fillId="0" borderId="50" xfId="0" applyNumberForma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uly 2012 Data" xfId="58"/>
    <cellStyle name="Normal_Trave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171450</xdr:rowOff>
    </xdr:from>
    <xdr:to>
      <xdr:col>4</xdr:col>
      <xdr:colOff>2228850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152400</xdr:rowOff>
    </xdr:from>
    <xdr:to>
      <xdr:col>4</xdr:col>
      <xdr:colOff>2171700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5240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76200</xdr:rowOff>
    </xdr:from>
    <xdr:to>
      <xdr:col>4</xdr:col>
      <xdr:colOff>2152650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7620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85725</xdr:rowOff>
    </xdr:from>
    <xdr:to>
      <xdr:col>4</xdr:col>
      <xdr:colOff>2219325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572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103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9.8515625" style="81" customWidth="1"/>
    <col min="2" max="2" width="19.00390625" style="38" customWidth="1"/>
    <col min="3" max="3" width="49.140625" style="38" customWidth="1"/>
    <col min="4" max="4" width="51.421875" style="38" bestFit="1" customWidth="1"/>
    <col min="5" max="5" width="37.00390625" style="38" customWidth="1"/>
    <col min="6" max="6" width="10.7109375" style="38" customWidth="1"/>
    <col min="7" max="7" width="30.140625" style="38" customWidth="1"/>
    <col min="8" max="16384" width="9.140625" style="38" customWidth="1"/>
  </cols>
  <sheetData>
    <row r="1" spans="1:5" s="18" customFormat="1" ht="36" customHeight="1">
      <c r="A1" s="16" t="s">
        <v>281</v>
      </c>
      <c r="B1" s="180" t="s">
        <v>282</v>
      </c>
      <c r="C1" s="181"/>
      <c r="D1" s="182"/>
      <c r="E1" s="17"/>
    </row>
    <row r="2" spans="1:5" s="18" customFormat="1" ht="35.25" customHeight="1">
      <c r="A2" s="19" t="s">
        <v>283</v>
      </c>
      <c r="B2" s="20" t="s">
        <v>284</v>
      </c>
      <c r="C2" s="21" t="s">
        <v>285</v>
      </c>
      <c r="D2" s="86" t="s">
        <v>363</v>
      </c>
      <c r="E2" s="22"/>
    </row>
    <row r="3" spans="1:6" s="18" customFormat="1" ht="35.25" customHeight="1">
      <c r="A3" s="177" t="s">
        <v>286</v>
      </c>
      <c r="B3" s="178"/>
      <c r="C3" s="178"/>
      <c r="D3" s="178"/>
      <c r="E3" s="179"/>
      <c r="F3" s="23"/>
    </row>
    <row r="4" spans="1:5" s="28" customFormat="1" ht="31.5">
      <c r="A4" s="24" t="s">
        <v>287</v>
      </c>
      <c r="B4" s="25" t="s">
        <v>288</v>
      </c>
      <c r="C4" s="26"/>
      <c r="D4" s="26"/>
      <c r="E4" s="27"/>
    </row>
    <row r="5" spans="1:5" s="18" customFormat="1" ht="12.75">
      <c r="A5" s="29" t="s">
        <v>289</v>
      </c>
      <c r="B5" s="30" t="s">
        <v>290</v>
      </c>
      <c r="C5" s="30" t="s">
        <v>291</v>
      </c>
      <c r="D5" s="30" t="s">
        <v>292</v>
      </c>
      <c r="E5" s="31" t="s">
        <v>30</v>
      </c>
    </row>
    <row r="6" spans="1:5" s="18" customFormat="1" ht="12.75">
      <c r="A6" s="32" t="s">
        <v>344</v>
      </c>
      <c r="C6" s="23" t="s">
        <v>293</v>
      </c>
      <c r="D6" s="23"/>
      <c r="E6" s="33"/>
    </row>
    <row r="7" spans="1:5" ht="12.75">
      <c r="A7" s="34"/>
      <c r="B7" s="35">
        <f>SUM(B6:B6)</f>
        <v>0</v>
      </c>
      <c r="C7" s="36"/>
      <c r="D7" s="36"/>
      <c r="E7" s="37"/>
    </row>
    <row r="8" spans="1:5" ht="12" customHeight="1">
      <c r="A8" s="39"/>
      <c r="B8" s="36"/>
      <c r="C8" s="36"/>
      <c r="D8" s="36"/>
      <c r="E8" s="37"/>
    </row>
    <row r="9" spans="1:5" s="28" customFormat="1" ht="31.5">
      <c r="A9" s="40" t="s">
        <v>287</v>
      </c>
      <c r="B9" s="41" t="s">
        <v>294</v>
      </c>
      <c r="C9" s="42"/>
      <c r="D9" s="42"/>
      <c r="E9" s="43"/>
    </row>
    <row r="10" spans="1:5" s="18" customFormat="1" ht="12.75">
      <c r="A10" s="29" t="s">
        <v>289</v>
      </c>
      <c r="B10" s="30" t="s">
        <v>290</v>
      </c>
      <c r="C10" s="30" t="s">
        <v>291</v>
      </c>
      <c r="D10" s="30" t="s">
        <v>292</v>
      </c>
      <c r="E10" s="31" t="s">
        <v>30</v>
      </c>
    </row>
    <row r="11" spans="1:5" ht="12.75" customHeight="1">
      <c r="A11" s="32" t="s">
        <v>344</v>
      </c>
      <c r="B11" s="44"/>
      <c r="C11" s="23" t="s">
        <v>293</v>
      </c>
      <c r="D11" s="23"/>
      <c r="E11" s="45"/>
    </row>
    <row r="12" spans="1:6" ht="13.5" customHeight="1">
      <c r="A12" s="46"/>
      <c r="B12" s="35">
        <f>SUM(B11:B11)</f>
        <v>0</v>
      </c>
      <c r="C12" s="23"/>
      <c r="D12" s="23"/>
      <c r="E12" s="45"/>
      <c r="F12" s="47"/>
    </row>
    <row r="13" spans="1:5" ht="12.75">
      <c r="A13" s="48"/>
      <c r="B13" s="36"/>
      <c r="C13" s="36"/>
      <c r="D13" s="36"/>
      <c r="E13" s="37"/>
    </row>
    <row r="14" spans="1:5" s="28" customFormat="1" ht="31.5">
      <c r="A14" s="49" t="s">
        <v>295</v>
      </c>
      <c r="B14" s="50" t="s">
        <v>288</v>
      </c>
      <c r="C14" s="51"/>
      <c r="D14" s="51"/>
      <c r="E14" s="52"/>
    </row>
    <row r="15" spans="1:5" s="18" customFormat="1" ht="25.5" customHeight="1">
      <c r="A15" s="29" t="s">
        <v>289</v>
      </c>
      <c r="B15" s="30" t="s">
        <v>290</v>
      </c>
      <c r="C15" s="30" t="s">
        <v>269</v>
      </c>
      <c r="D15" s="30" t="s">
        <v>292</v>
      </c>
      <c r="E15" s="31" t="s">
        <v>30</v>
      </c>
    </row>
    <row r="16" spans="1:6" ht="12.75">
      <c r="A16" s="175">
        <v>41288</v>
      </c>
      <c r="B16" s="165">
        <v>17.9975</v>
      </c>
      <c r="C16" s="164" t="s">
        <v>331</v>
      </c>
      <c r="D16" s="164" t="s">
        <v>296</v>
      </c>
      <c r="E16" s="164" t="s">
        <v>297</v>
      </c>
      <c r="F16" s="56"/>
    </row>
    <row r="17" spans="1:5" ht="12.75">
      <c r="A17" s="185">
        <v>41297</v>
      </c>
      <c r="B17" s="165">
        <v>35.995</v>
      </c>
      <c r="C17" s="164" t="s">
        <v>330</v>
      </c>
      <c r="D17" s="164" t="s">
        <v>296</v>
      </c>
      <c r="E17" s="164" t="s">
        <v>297</v>
      </c>
    </row>
    <row r="18" spans="1:5" ht="12.75">
      <c r="A18" s="186"/>
      <c r="B18" s="165">
        <v>71.4035</v>
      </c>
      <c r="C18" s="164" t="s">
        <v>7</v>
      </c>
      <c r="D18" s="164" t="s">
        <v>298</v>
      </c>
      <c r="E18" s="164" t="s">
        <v>299</v>
      </c>
    </row>
    <row r="19" spans="1:5" ht="12.75">
      <c r="A19" s="187"/>
      <c r="B19" s="165">
        <v>62.5025</v>
      </c>
      <c r="C19" s="164" t="s">
        <v>8</v>
      </c>
      <c r="D19" s="164" t="s">
        <v>298</v>
      </c>
      <c r="E19" s="164" t="s">
        <v>299</v>
      </c>
    </row>
    <row r="20" spans="1:5" ht="12.75">
      <c r="A20" s="166">
        <v>41298</v>
      </c>
      <c r="B20" s="165">
        <v>46</v>
      </c>
      <c r="C20" s="164" t="s">
        <v>333</v>
      </c>
      <c r="D20" s="164" t="s">
        <v>296</v>
      </c>
      <c r="E20" s="164" t="s">
        <v>297</v>
      </c>
    </row>
    <row r="21" spans="1:5" ht="12.75">
      <c r="A21" s="185">
        <v>41328</v>
      </c>
      <c r="B21" s="165">
        <v>64.8485</v>
      </c>
      <c r="C21" s="164" t="s">
        <v>4</v>
      </c>
      <c r="D21" s="164" t="s">
        <v>5</v>
      </c>
      <c r="E21" s="164" t="s">
        <v>6</v>
      </c>
    </row>
    <row r="22" spans="1:5" ht="12.75">
      <c r="A22" s="186"/>
      <c r="B22" s="165">
        <v>110</v>
      </c>
      <c r="C22" s="164" t="s">
        <v>4</v>
      </c>
      <c r="D22" s="164" t="s">
        <v>382</v>
      </c>
      <c r="E22" s="164" t="s">
        <v>6</v>
      </c>
    </row>
    <row r="23" spans="1:5" ht="12.75">
      <c r="A23" s="166">
        <v>41329</v>
      </c>
      <c r="B23" s="165">
        <v>150</v>
      </c>
      <c r="C23" s="164" t="s">
        <v>4</v>
      </c>
      <c r="D23" s="164" t="s">
        <v>381</v>
      </c>
      <c r="E23" s="164" t="s">
        <v>6</v>
      </c>
    </row>
    <row r="24" spans="1:5" ht="12.75">
      <c r="A24" s="166">
        <v>41332</v>
      </c>
      <c r="B24" s="165">
        <v>17.9975</v>
      </c>
      <c r="C24" s="164" t="s">
        <v>357</v>
      </c>
      <c r="D24" s="164" t="s">
        <v>300</v>
      </c>
      <c r="E24" s="164" t="s">
        <v>297</v>
      </c>
    </row>
    <row r="25" spans="1:5" ht="12.75">
      <c r="A25" s="166">
        <v>41333</v>
      </c>
      <c r="B25" s="165">
        <v>11.0975</v>
      </c>
      <c r="C25" s="164" t="s">
        <v>3</v>
      </c>
      <c r="D25" s="164" t="s">
        <v>298</v>
      </c>
      <c r="E25" s="164" t="s">
        <v>297</v>
      </c>
    </row>
    <row r="26" spans="1:5" ht="12.75">
      <c r="A26" s="185">
        <v>41334</v>
      </c>
      <c r="B26" s="165">
        <v>16.1</v>
      </c>
      <c r="C26" s="164" t="s">
        <v>2</v>
      </c>
      <c r="D26" s="164" t="s">
        <v>298</v>
      </c>
      <c r="E26" s="164" t="s">
        <v>297</v>
      </c>
    </row>
    <row r="27" spans="1:5" ht="12.75">
      <c r="A27" s="187"/>
      <c r="B27" s="165">
        <v>14.696999999999997</v>
      </c>
      <c r="C27" s="164" t="s">
        <v>1</v>
      </c>
      <c r="D27" s="164" t="s">
        <v>298</v>
      </c>
      <c r="E27" s="164" t="s">
        <v>297</v>
      </c>
    </row>
    <row r="28" spans="1:5" ht="12.75">
      <c r="A28" s="166">
        <v>41339</v>
      </c>
      <c r="B28" s="165">
        <v>46</v>
      </c>
      <c r="C28" s="164" t="s">
        <v>356</v>
      </c>
      <c r="D28" s="164" t="s">
        <v>300</v>
      </c>
      <c r="E28" s="164" t="s">
        <v>297</v>
      </c>
    </row>
    <row r="29" spans="1:5" ht="12.75">
      <c r="A29" s="185">
        <v>41354</v>
      </c>
      <c r="B29" s="165">
        <v>10.304</v>
      </c>
      <c r="C29" s="164" t="s">
        <v>346</v>
      </c>
      <c r="D29" s="164" t="s">
        <v>298</v>
      </c>
      <c r="E29" s="164" t="s">
        <v>299</v>
      </c>
    </row>
    <row r="30" spans="1:5" ht="12.75">
      <c r="A30" s="186"/>
      <c r="B30" s="165">
        <v>74.6005</v>
      </c>
      <c r="C30" s="164" t="s">
        <v>346</v>
      </c>
      <c r="D30" s="164" t="s">
        <v>298</v>
      </c>
      <c r="E30" s="164" t="s">
        <v>299</v>
      </c>
    </row>
    <row r="31" spans="1:5" ht="12.75">
      <c r="A31" s="187"/>
      <c r="B31" s="165">
        <v>23</v>
      </c>
      <c r="C31" s="164" t="s">
        <v>358</v>
      </c>
      <c r="D31" s="164" t="s">
        <v>296</v>
      </c>
      <c r="E31" s="164" t="s">
        <v>297</v>
      </c>
    </row>
    <row r="32" spans="1:5" ht="12.75">
      <c r="A32" s="166">
        <v>41358</v>
      </c>
      <c r="B32" s="165">
        <v>17.503</v>
      </c>
      <c r="C32" s="164" t="s">
        <v>349</v>
      </c>
      <c r="D32" s="164" t="s">
        <v>298</v>
      </c>
      <c r="E32" s="164" t="s">
        <v>297</v>
      </c>
    </row>
    <row r="33" spans="1:5" ht="12.75">
      <c r="A33" s="166">
        <v>41368</v>
      </c>
      <c r="B33" s="165">
        <v>17.9975</v>
      </c>
      <c r="C33" s="164" t="s">
        <v>359</v>
      </c>
      <c r="D33" s="164" t="s">
        <v>296</v>
      </c>
      <c r="E33" s="164" t="s">
        <v>297</v>
      </c>
    </row>
    <row r="34" spans="1:5" s="60" customFormat="1" ht="12.75">
      <c r="A34" s="166">
        <v>41376</v>
      </c>
      <c r="B34" s="165">
        <v>69</v>
      </c>
      <c r="C34" s="164" t="s">
        <v>360</v>
      </c>
      <c r="D34" s="164" t="s">
        <v>296</v>
      </c>
      <c r="E34" s="164" t="s">
        <v>297</v>
      </c>
    </row>
    <row r="35" spans="1:5" s="60" customFormat="1" ht="12.75">
      <c r="A35" s="185">
        <v>41415</v>
      </c>
      <c r="B35" s="165">
        <f>1139.4-465.95</f>
        <v>673.45</v>
      </c>
      <c r="C35" s="59" t="s">
        <v>364</v>
      </c>
      <c r="D35" s="174" t="s">
        <v>370</v>
      </c>
      <c r="E35" s="59" t="s">
        <v>367</v>
      </c>
    </row>
    <row r="36" spans="1:5" s="60" customFormat="1" ht="12.75">
      <c r="A36" s="186"/>
      <c r="B36" s="165">
        <v>169.04</v>
      </c>
      <c r="C36" s="59" t="s">
        <v>364</v>
      </c>
      <c r="D36" s="59" t="s">
        <v>298</v>
      </c>
      <c r="E36" s="59" t="s">
        <v>348</v>
      </c>
    </row>
    <row r="37" spans="1:5" ht="12.75">
      <c r="A37" s="187"/>
      <c r="B37" s="165">
        <v>160</v>
      </c>
      <c r="C37" s="55" t="s">
        <v>364</v>
      </c>
      <c r="D37" s="55" t="s">
        <v>303</v>
      </c>
      <c r="E37" s="59" t="s">
        <v>348</v>
      </c>
    </row>
    <row r="38" spans="1:5" ht="12.75">
      <c r="A38" s="166">
        <v>41456</v>
      </c>
      <c r="B38" s="165">
        <v>243.68</v>
      </c>
      <c r="C38" s="55" t="s">
        <v>365</v>
      </c>
      <c r="D38" s="55" t="s">
        <v>329</v>
      </c>
      <c r="E38" s="55" t="s">
        <v>0</v>
      </c>
    </row>
    <row r="39" spans="1:5" s="60" customFormat="1" ht="12.75">
      <c r="A39" s="176">
        <v>41431</v>
      </c>
      <c r="B39" s="165">
        <v>23</v>
      </c>
      <c r="C39" s="59" t="s">
        <v>371</v>
      </c>
      <c r="D39" s="59" t="s">
        <v>296</v>
      </c>
      <c r="E39" s="59" t="s">
        <v>297</v>
      </c>
    </row>
    <row r="40" spans="1:5" s="60" customFormat="1" ht="12.75">
      <c r="A40" s="176">
        <v>41432</v>
      </c>
      <c r="B40" s="165">
        <v>31.19</v>
      </c>
      <c r="C40" s="59" t="s">
        <v>371</v>
      </c>
      <c r="D40" s="59" t="s">
        <v>5</v>
      </c>
      <c r="E40" s="163" t="s">
        <v>348</v>
      </c>
    </row>
    <row r="41" spans="1:5" s="60" customFormat="1" ht="12.75">
      <c r="A41" s="162"/>
      <c r="B41" s="58"/>
      <c r="C41" s="59"/>
      <c r="D41" s="59"/>
      <c r="E41" s="163"/>
    </row>
    <row r="42" spans="1:5" ht="12.75">
      <c r="A42" s="57"/>
      <c r="B42" s="54"/>
      <c r="C42" s="55"/>
      <c r="D42" s="55"/>
      <c r="E42" s="55"/>
    </row>
    <row r="43" spans="1:7" ht="12.75" customHeight="1">
      <c r="A43" s="61" t="s">
        <v>304</v>
      </c>
      <c r="B43" s="35">
        <f>SUM(B16:B42)</f>
        <v>2177.404</v>
      </c>
      <c r="C43" s="36"/>
      <c r="D43" s="36"/>
      <c r="E43" s="37"/>
      <c r="F43" s="47"/>
      <c r="G43" s="62"/>
    </row>
    <row r="44" spans="1:7" ht="12.75">
      <c r="A44" s="39"/>
      <c r="B44" s="36"/>
      <c r="C44" s="36"/>
      <c r="D44" s="36"/>
      <c r="E44" s="37"/>
      <c r="F44" s="47"/>
      <c r="G44" s="62"/>
    </row>
    <row r="45" spans="1:5" s="28" customFormat="1" ht="30" customHeight="1">
      <c r="A45" s="63" t="s">
        <v>295</v>
      </c>
      <c r="B45" s="64" t="s">
        <v>294</v>
      </c>
      <c r="C45" s="65"/>
      <c r="D45" s="65"/>
      <c r="E45" s="66"/>
    </row>
    <row r="46" spans="1:5" s="18" customFormat="1" ht="12.75">
      <c r="A46" s="29" t="s">
        <v>289</v>
      </c>
      <c r="B46" s="30" t="s">
        <v>290</v>
      </c>
      <c r="C46" s="30" t="s">
        <v>291</v>
      </c>
      <c r="D46" s="30" t="s">
        <v>292</v>
      </c>
      <c r="E46" s="31" t="s">
        <v>30</v>
      </c>
    </row>
    <row r="47" spans="1:5" s="36" customFormat="1" ht="12.75">
      <c r="A47" s="167">
        <v>41288</v>
      </c>
      <c r="B47" s="169">
        <v>103.5</v>
      </c>
      <c r="C47" s="170" t="s">
        <v>332</v>
      </c>
      <c r="D47" s="170" t="s">
        <v>303</v>
      </c>
      <c r="E47" s="170" t="s">
        <v>301</v>
      </c>
    </row>
    <row r="48" spans="1:5" s="36" customFormat="1" ht="12.75">
      <c r="A48" s="168"/>
      <c r="B48" s="169">
        <f>341.65+241.17</f>
        <v>582.8199999999999</v>
      </c>
      <c r="C48" s="170" t="s">
        <v>332</v>
      </c>
      <c r="D48" s="170" t="s">
        <v>329</v>
      </c>
      <c r="E48" s="170" t="s">
        <v>301</v>
      </c>
    </row>
    <row r="49" spans="1:5" s="36" customFormat="1" ht="12.75">
      <c r="A49" s="167">
        <v>41289</v>
      </c>
      <c r="B49" s="169">
        <v>28.98</v>
      </c>
      <c r="C49" s="170" t="s">
        <v>332</v>
      </c>
      <c r="D49" s="170" t="s">
        <v>329</v>
      </c>
      <c r="E49" s="170" t="s">
        <v>301</v>
      </c>
    </row>
    <row r="50" spans="1:5" s="36" customFormat="1" ht="12.75">
      <c r="A50" s="167">
        <v>41297</v>
      </c>
      <c r="B50" s="169">
        <v>512.03</v>
      </c>
      <c r="C50" s="170" t="s">
        <v>330</v>
      </c>
      <c r="D50" s="170" t="s">
        <v>329</v>
      </c>
      <c r="E50" s="170" t="s">
        <v>299</v>
      </c>
    </row>
    <row r="51" spans="1:5" s="36" customFormat="1" ht="12.75">
      <c r="A51" s="167">
        <v>41298</v>
      </c>
      <c r="B51" s="169">
        <v>121.5</v>
      </c>
      <c r="C51" s="174" t="s">
        <v>369</v>
      </c>
      <c r="D51" s="170" t="s">
        <v>342</v>
      </c>
      <c r="E51" s="170" t="s">
        <v>334</v>
      </c>
    </row>
    <row r="52" spans="1:5" s="36" customFormat="1" ht="12.75">
      <c r="A52" s="168"/>
      <c r="B52" s="169">
        <v>803.59</v>
      </c>
      <c r="C52" s="174" t="s">
        <v>369</v>
      </c>
      <c r="D52" s="174" t="s">
        <v>370</v>
      </c>
      <c r="E52" s="170" t="s">
        <v>334</v>
      </c>
    </row>
    <row r="53" spans="1:5" s="36" customFormat="1" ht="12.75">
      <c r="A53" s="167">
        <v>41327</v>
      </c>
      <c r="B53" s="169">
        <v>134.1</v>
      </c>
      <c r="C53" s="170" t="s">
        <v>335</v>
      </c>
      <c r="D53" s="170" t="s">
        <v>342</v>
      </c>
      <c r="E53" s="170" t="s">
        <v>302</v>
      </c>
    </row>
    <row r="54" spans="1:5" s="36" customFormat="1" ht="12.75">
      <c r="A54" s="168"/>
      <c r="B54" s="169">
        <v>428.4</v>
      </c>
      <c r="C54" s="170" t="s">
        <v>335</v>
      </c>
      <c r="D54" s="170" t="s">
        <v>329</v>
      </c>
      <c r="E54" s="170" t="s">
        <v>302</v>
      </c>
    </row>
    <row r="55" spans="1:5" s="36" customFormat="1" ht="12.75">
      <c r="A55" s="168"/>
      <c r="B55" s="169">
        <v>207</v>
      </c>
      <c r="C55" s="170" t="s">
        <v>4</v>
      </c>
      <c r="D55" s="170" t="s">
        <v>298</v>
      </c>
      <c r="E55" s="170" t="s">
        <v>302</v>
      </c>
    </row>
    <row r="56" spans="1:5" s="36" customFormat="1" ht="12.75">
      <c r="A56" s="167">
        <v>41332</v>
      </c>
      <c r="B56" s="169">
        <v>422.69</v>
      </c>
      <c r="C56" s="170" t="s">
        <v>336</v>
      </c>
      <c r="D56" s="170" t="s">
        <v>329</v>
      </c>
      <c r="E56" s="170" t="s">
        <v>0</v>
      </c>
    </row>
    <row r="57" spans="1:5" s="36" customFormat="1" ht="12.75">
      <c r="A57" s="167">
        <v>41340</v>
      </c>
      <c r="B57" s="169">
        <v>506.39</v>
      </c>
      <c r="C57" s="170" t="s">
        <v>337</v>
      </c>
      <c r="D57" s="170" t="s">
        <v>329</v>
      </c>
      <c r="E57" s="170" t="s">
        <v>305</v>
      </c>
    </row>
    <row r="58" spans="1:5" s="36" customFormat="1" ht="12.75">
      <c r="A58" s="167">
        <v>41354</v>
      </c>
      <c r="B58" s="169">
        <v>155</v>
      </c>
      <c r="C58" s="170" t="s">
        <v>340</v>
      </c>
      <c r="D58" s="170" t="s">
        <v>303</v>
      </c>
      <c r="E58" s="170" t="s">
        <v>299</v>
      </c>
    </row>
    <row r="59" spans="1:5" s="36" customFormat="1" ht="12.75">
      <c r="A59" s="168"/>
      <c r="B59" s="169">
        <v>699.55</v>
      </c>
      <c r="C59" s="170" t="s">
        <v>340</v>
      </c>
      <c r="D59" s="170" t="s">
        <v>329</v>
      </c>
      <c r="E59" s="170" t="s">
        <v>299</v>
      </c>
    </row>
    <row r="60" spans="1:5" s="36" customFormat="1" ht="12.75">
      <c r="A60" s="167">
        <v>41368</v>
      </c>
      <c r="B60" s="169">
        <v>364.62</v>
      </c>
      <c r="C60" s="170" t="s">
        <v>354</v>
      </c>
      <c r="D60" s="170" t="s">
        <v>329</v>
      </c>
      <c r="E60" s="170" t="s">
        <v>348</v>
      </c>
    </row>
    <row r="61" spans="1:5" s="36" customFormat="1" ht="12.75">
      <c r="A61" s="167">
        <v>41376</v>
      </c>
      <c r="B61" s="169">
        <v>412.16</v>
      </c>
      <c r="C61" s="170" t="s">
        <v>352</v>
      </c>
      <c r="D61" s="170" t="s">
        <v>329</v>
      </c>
      <c r="E61" s="170" t="s">
        <v>347</v>
      </c>
    </row>
    <row r="62" spans="1:5" s="67" customFormat="1" ht="12.75">
      <c r="A62" s="167">
        <v>41388</v>
      </c>
      <c r="B62" s="171">
        <v>59.5</v>
      </c>
      <c r="C62" s="172" t="s">
        <v>353</v>
      </c>
      <c r="D62" s="172" t="s">
        <v>329</v>
      </c>
      <c r="E62" s="172" t="s">
        <v>299</v>
      </c>
    </row>
    <row r="63" spans="1:5" s="67" customFormat="1" ht="12.75">
      <c r="A63" s="167">
        <v>41375</v>
      </c>
      <c r="B63" s="171">
        <v>920.79</v>
      </c>
      <c r="C63" s="59" t="s">
        <v>368</v>
      </c>
      <c r="D63" s="59" t="s">
        <v>366</v>
      </c>
      <c r="E63" s="59" t="s">
        <v>355</v>
      </c>
    </row>
    <row r="64" spans="1:5" s="67" customFormat="1" ht="12.75">
      <c r="A64" s="188">
        <v>41388</v>
      </c>
      <c r="B64" s="171">
        <v>71.3</v>
      </c>
      <c r="C64" s="59" t="s">
        <v>353</v>
      </c>
      <c r="D64" s="59" t="s">
        <v>298</v>
      </c>
      <c r="E64" s="59" t="s">
        <v>299</v>
      </c>
    </row>
    <row r="65" spans="1:5" s="36" customFormat="1" ht="12.75">
      <c r="A65" s="189"/>
      <c r="B65" s="171">
        <v>125.01</v>
      </c>
      <c r="C65" s="55" t="s">
        <v>353</v>
      </c>
      <c r="D65" s="59" t="s">
        <v>298</v>
      </c>
      <c r="E65" s="59" t="s">
        <v>297</v>
      </c>
    </row>
    <row r="66" spans="1:5" s="67" customFormat="1" ht="12.75">
      <c r="A66" s="190"/>
      <c r="B66" s="171">
        <v>18</v>
      </c>
      <c r="C66" s="59" t="s">
        <v>361</v>
      </c>
      <c r="D66" s="59" t="s">
        <v>298</v>
      </c>
      <c r="E66" s="59" t="s">
        <v>297</v>
      </c>
    </row>
    <row r="67" spans="1:5" s="67" customFormat="1" ht="12.75">
      <c r="A67" s="167">
        <v>41431</v>
      </c>
      <c r="B67" s="171">
        <v>52.44</v>
      </c>
      <c r="C67" s="59" t="s">
        <v>371</v>
      </c>
      <c r="D67" s="59" t="s">
        <v>372</v>
      </c>
      <c r="E67" s="59" t="s">
        <v>348</v>
      </c>
    </row>
    <row r="68" spans="1:5" s="67" customFormat="1" ht="12.75">
      <c r="A68" s="176">
        <v>41473</v>
      </c>
      <c r="B68" s="171">
        <v>28.98</v>
      </c>
      <c r="C68" s="59" t="s">
        <v>375</v>
      </c>
      <c r="D68" s="59" t="s">
        <v>372</v>
      </c>
      <c r="E68" s="59" t="s">
        <v>376</v>
      </c>
    </row>
    <row r="69" spans="1:5" s="36" customFormat="1" ht="12.75">
      <c r="A69" s="57"/>
      <c r="B69" s="54"/>
      <c r="C69" s="59"/>
      <c r="D69" s="59"/>
      <c r="E69" s="59"/>
    </row>
    <row r="70" spans="1:5" s="36" customFormat="1" ht="12.75">
      <c r="A70" s="57"/>
      <c r="B70" s="54"/>
      <c r="C70" s="55"/>
      <c r="D70" s="55"/>
      <c r="E70" s="55"/>
    </row>
    <row r="71" spans="1:7" s="36" customFormat="1" ht="12.75">
      <c r="A71" s="46" t="s">
        <v>304</v>
      </c>
      <c r="B71" s="35">
        <f>SUM(B47:B70)</f>
        <v>6758.349999999999</v>
      </c>
      <c r="E71" s="37"/>
      <c r="F71" s="47"/>
      <c r="G71" s="62"/>
    </row>
    <row r="72" spans="1:7" s="36" customFormat="1" ht="12.75">
      <c r="A72" s="39"/>
      <c r="E72" s="37"/>
      <c r="F72" s="68"/>
      <c r="G72" s="62"/>
    </row>
    <row r="73" spans="1:5" s="67" customFormat="1" ht="30">
      <c r="A73" s="69" t="s">
        <v>306</v>
      </c>
      <c r="B73" s="70">
        <f>B12+B43+B71+B7</f>
        <v>8935.753999999999</v>
      </c>
      <c r="C73" s="71"/>
      <c r="D73" s="72"/>
      <c r="E73" s="73"/>
    </row>
    <row r="74" spans="1:5" s="36" customFormat="1" ht="13.5" thickBot="1">
      <c r="A74" s="74"/>
      <c r="B74" s="75" t="s">
        <v>290</v>
      </c>
      <c r="C74" s="76"/>
      <c r="D74" s="76"/>
      <c r="E74" s="77"/>
    </row>
    <row r="75" spans="1:5" ht="12.75">
      <c r="A75" s="39"/>
      <c r="B75" s="36"/>
      <c r="C75" s="36"/>
      <c r="D75" s="36"/>
      <c r="E75" s="37"/>
    </row>
    <row r="76" spans="1:5" ht="12.75">
      <c r="A76" s="39" t="s">
        <v>307</v>
      </c>
      <c r="B76" s="36"/>
      <c r="C76" s="36"/>
      <c r="D76" s="36"/>
      <c r="E76" s="37"/>
    </row>
    <row r="77" spans="1:5" ht="12.75">
      <c r="A77" s="78"/>
      <c r="B77" s="79"/>
      <c r="C77" s="79"/>
      <c r="D77" s="79"/>
      <c r="E77" s="80"/>
    </row>
    <row r="78" spans="2:3" ht="12.75">
      <c r="B78" s="82"/>
      <c r="C78" s="36"/>
    </row>
    <row r="79" ht="12.75">
      <c r="C79" s="36"/>
    </row>
    <row r="80" ht="12.75">
      <c r="C80" s="36"/>
    </row>
    <row r="81" ht="12.75">
      <c r="C81" s="36"/>
    </row>
    <row r="82" ht="12.75">
      <c r="C82" s="36"/>
    </row>
    <row r="83" ht="12.75">
      <c r="C83" s="36"/>
    </row>
    <row r="84" ht="12.75">
      <c r="C84" s="36"/>
    </row>
    <row r="85" ht="12.75">
      <c r="C85" s="36"/>
    </row>
    <row r="86" ht="12.75">
      <c r="C86" s="36"/>
    </row>
    <row r="87" ht="12.75">
      <c r="C87" s="36"/>
    </row>
    <row r="88" spans="1:2" ht="12.75">
      <c r="A88" s="38"/>
      <c r="B88" s="36"/>
    </row>
    <row r="89" spans="1:2" ht="12.75">
      <c r="A89" s="38"/>
      <c r="B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</sheetData>
  <sheetProtection/>
  <mergeCells count="8">
    <mergeCell ref="A64:A66"/>
    <mergeCell ref="A35:A37"/>
    <mergeCell ref="A26:A27"/>
    <mergeCell ref="A29:A31"/>
    <mergeCell ref="A3:E3"/>
    <mergeCell ref="B1:D1"/>
    <mergeCell ref="A17:A19"/>
    <mergeCell ref="A21:A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2" r:id="rId2"/>
  <headerFooter alignWithMargins="0">
    <oddFooter>&amp;L&amp;F&amp;C&amp;A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2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9.8515625" style="96" bestFit="1" customWidth="1"/>
    <col min="2" max="2" width="19.57421875" style="96" bestFit="1" customWidth="1"/>
    <col min="3" max="3" width="48.421875" style="96" customWidth="1"/>
    <col min="4" max="4" width="43.421875" style="96" bestFit="1" customWidth="1"/>
    <col min="5" max="5" width="34.28125" style="96" customWidth="1"/>
    <col min="6" max="6" width="9.8515625" style="122" bestFit="1" customWidth="1"/>
    <col min="7" max="7" width="20.57421875" style="122" customWidth="1"/>
    <col min="8" max="16384" width="9.140625" style="122" customWidth="1"/>
  </cols>
  <sheetData>
    <row r="1" spans="1:5" s="96" customFormat="1" ht="36" customHeight="1">
      <c r="A1" s="16" t="s">
        <v>281</v>
      </c>
      <c r="B1" s="180" t="s">
        <v>282</v>
      </c>
      <c r="C1" s="181"/>
      <c r="D1" s="182"/>
      <c r="E1" s="118"/>
    </row>
    <row r="2" spans="1:5" s="18" customFormat="1" ht="35.25" customHeight="1">
      <c r="A2" s="21" t="s">
        <v>283</v>
      </c>
      <c r="B2" s="86" t="s">
        <v>284</v>
      </c>
      <c r="C2" s="21" t="s">
        <v>285</v>
      </c>
      <c r="D2" s="86" t="s">
        <v>363</v>
      </c>
      <c r="E2" s="119"/>
    </row>
    <row r="3" spans="1:6" s="121" customFormat="1" ht="35.25" customHeight="1">
      <c r="A3" s="177" t="s">
        <v>315</v>
      </c>
      <c r="B3" s="178"/>
      <c r="C3" s="178"/>
      <c r="D3" s="178"/>
      <c r="E3" s="179"/>
      <c r="F3" s="120"/>
    </row>
    <row r="4" spans="1:5" s="18" customFormat="1" ht="31.5">
      <c r="A4" s="40" t="s">
        <v>316</v>
      </c>
      <c r="B4" s="41" t="s">
        <v>288</v>
      </c>
      <c r="C4" s="88"/>
      <c r="D4" s="88"/>
      <c r="E4" s="89"/>
    </row>
    <row r="5" spans="1:5" ht="12.75">
      <c r="A5" s="90" t="s">
        <v>289</v>
      </c>
      <c r="B5" s="30" t="s">
        <v>290</v>
      </c>
      <c r="C5" s="30" t="s">
        <v>291</v>
      </c>
      <c r="D5" s="30" t="s">
        <v>29</v>
      </c>
      <c r="E5" s="31" t="s">
        <v>30</v>
      </c>
    </row>
    <row r="6" spans="1:5" ht="12.75">
      <c r="A6" s="158">
        <v>41309</v>
      </c>
      <c r="B6" s="159">
        <v>36.501</v>
      </c>
      <c r="C6" s="155" t="s">
        <v>379</v>
      </c>
      <c r="D6" s="155" t="s">
        <v>317</v>
      </c>
      <c r="E6" s="155" t="s">
        <v>297</v>
      </c>
    </row>
    <row r="7" spans="1:5" ht="12.75">
      <c r="A7" s="158">
        <v>41339</v>
      </c>
      <c r="B7" s="160">
        <v>47.40299999999999</v>
      </c>
      <c r="C7" s="155" t="s">
        <v>379</v>
      </c>
      <c r="D7" s="155" t="s">
        <v>317</v>
      </c>
      <c r="E7" s="155" t="s">
        <v>297</v>
      </c>
    </row>
    <row r="8" spans="1:5" ht="12.75">
      <c r="A8" s="158">
        <v>41345</v>
      </c>
      <c r="B8" s="160">
        <v>418.002</v>
      </c>
      <c r="C8" s="155" t="s">
        <v>378</v>
      </c>
      <c r="D8" s="155" t="s">
        <v>317</v>
      </c>
      <c r="E8" s="155" t="s">
        <v>297</v>
      </c>
    </row>
    <row r="9" spans="1:5" ht="12.75">
      <c r="A9" s="158">
        <v>41347</v>
      </c>
      <c r="B9" s="160">
        <v>20.999</v>
      </c>
      <c r="C9" s="155" t="s">
        <v>380</v>
      </c>
      <c r="D9" s="155" t="s">
        <v>317</v>
      </c>
      <c r="E9" s="155" t="s">
        <v>297</v>
      </c>
    </row>
    <row r="10" spans="1:5" ht="12.75">
      <c r="A10" s="158">
        <v>41353</v>
      </c>
      <c r="B10" s="160">
        <v>25.403499999999998</v>
      </c>
      <c r="C10" s="155" t="s">
        <v>380</v>
      </c>
      <c r="D10" s="155" t="s">
        <v>317</v>
      </c>
      <c r="E10" s="155" t="s">
        <v>297</v>
      </c>
    </row>
    <row r="11" spans="1:5" ht="12.75">
      <c r="A11" s="158">
        <v>41366</v>
      </c>
      <c r="B11" s="160">
        <v>43.400999999999996</v>
      </c>
      <c r="C11" s="155" t="s">
        <v>379</v>
      </c>
      <c r="D11" s="155" t="s">
        <v>317</v>
      </c>
      <c r="E11" s="155" t="s">
        <v>297</v>
      </c>
    </row>
    <row r="12" spans="1:5" ht="12.75">
      <c r="A12" s="158">
        <v>41368</v>
      </c>
      <c r="B12" s="160">
        <v>46.598</v>
      </c>
      <c r="C12" s="155" t="s">
        <v>379</v>
      </c>
      <c r="D12" s="155" t="s">
        <v>317</v>
      </c>
      <c r="E12" s="155" t="s">
        <v>348</v>
      </c>
    </row>
    <row r="13" spans="1:5" ht="12.75">
      <c r="A13" s="183">
        <v>41383</v>
      </c>
      <c r="B13" s="157">
        <v>12.26</v>
      </c>
      <c r="C13" s="155" t="s">
        <v>373</v>
      </c>
      <c r="D13" s="155" t="s">
        <v>317</v>
      </c>
      <c r="E13" s="155" t="s">
        <v>297</v>
      </c>
    </row>
    <row r="14" spans="1:5" ht="12.75">
      <c r="A14" s="184"/>
      <c r="B14" s="157">
        <v>32.5</v>
      </c>
      <c r="C14" s="155" t="s">
        <v>380</v>
      </c>
      <c r="D14" s="155" t="s">
        <v>317</v>
      </c>
      <c r="E14" s="155" t="s">
        <v>297</v>
      </c>
    </row>
    <row r="15" spans="1:5" ht="12.75">
      <c r="A15" s="158">
        <v>41402</v>
      </c>
      <c r="B15" s="157">
        <v>42.5</v>
      </c>
      <c r="C15" s="155" t="s">
        <v>380</v>
      </c>
      <c r="D15" s="155" t="s">
        <v>317</v>
      </c>
      <c r="E15" s="155" t="s">
        <v>297</v>
      </c>
    </row>
    <row r="16" spans="1:5" ht="12.75">
      <c r="A16" s="158">
        <v>41407</v>
      </c>
      <c r="B16" s="157">
        <v>44.9</v>
      </c>
      <c r="C16" s="155" t="s">
        <v>339</v>
      </c>
      <c r="D16" s="155" t="s">
        <v>310</v>
      </c>
      <c r="E16" s="155" t="s">
        <v>297</v>
      </c>
    </row>
    <row r="17" spans="1:5" ht="12.75">
      <c r="A17" s="158">
        <v>41423</v>
      </c>
      <c r="B17" s="157">
        <v>42.895</v>
      </c>
      <c r="C17" s="155" t="s">
        <v>379</v>
      </c>
      <c r="D17" s="155" t="s">
        <v>317</v>
      </c>
      <c r="E17" s="155" t="s">
        <v>297</v>
      </c>
    </row>
    <row r="18" spans="1:5" ht="12.75">
      <c r="A18" s="158">
        <v>41425</v>
      </c>
      <c r="B18" s="157">
        <v>31.003999999999998</v>
      </c>
      <c r="C18" s="155" t="s">
        <v>380</v>
      </c>
      <c r="D18" s="155" t="s">
        <v>317</v>
      </c>
      <c r="E18" s="155" t="s">
        <v>297</v>
      </c>
    </row>
    <row r="19" spans="1:5" ht="12.75">
      <c r="A19" s="158">
        <v>41435</v>
      </c>
      <c r="B19" s="157">
        <v>40.1005</v>
      </c>
      <c r="C19" s="155" t="s">
        <v>380</v>
      </c>
      <c r="D19" s="155" t="s">
        <v>317</v>
      </c>
      <c r="E19" s="155" t="s">
        <v>297</v>
      </c>
    </row>
    <row r="20" spans="1:5" ht="12.75">
      <c r="A20" s="158">
        <v>41437</v>
      </c>
      <c r="B20" s="157">
        <v>29.302</v>
      </c>
      <c r="C20" s="155" t="s">
        <v>379</v>
      </c>
      <c r="D20" s="155" t="s">
        <v>317</v>
      </c>
      <c r="E20" s="155" t="s">
        <v>297</v>
      </c>
    </row>
    <row r="21" spans="1:5" ht="12.75">
      <c r="A21" s="158">
        <v>41449</v>
      </c>
      <c r="B21" s="157">
        <v>30.797</v>
      </c>
      <c r="C21" s="155" t="s">
        <v>379</v>
      </c>
      <c r="D21" s="155" t="s">
        <v>317</v>
      </c>
      <c r="E21" s="155" t="s">
        <v>297</v>
      </c>
    </row>
    <row r="22" spans="1:5" ht="12.75">
      <c r="A22" s="99"/>
      <c r="B22" s="92"/>
      <c r="C22" s="55"/>
      <c r="D22" s="98"/>
      <c r="E22" s="98"/>
    </row>
    <row r="23" spans="1:5" s="85" customFormat="1" ht="12.75">
      <c r="A23" s="91"/>
      <c r="B23" s="92"/>
      <c r="C23" s="93"/>
      <c r="D23" s="93"/>
      <c r="E23" s="93"/>
    </row>
    <row r="24" spans="1:7" ht="12.75" customHeight="1">
      <c r="A24" s="61" t="s">
        <v>304</v>
      </c>
      <c r="B24" s="100">
        <f>SUM(B6:B23)</f>
        <v>944.5659999999999</v>
      </c>
      <c r="E24" s="93"/>
      <c r="F24" s="124"/>
      <c r="G24" s="62"/>
    </row>
    <row r="25" spans="1:7" ht="13.5" customHeight="1">
      <c r="A25" s="95"/>
      <c r="E25" s="97"/>
      <c r="F25" s="125"/>
      <c r="G25" s="62"/>
    </row>
    <row r="26" spans="1:5" ht="31.5">
      <c r="A26" s="63" t="s">
        <v>316</v>
      </c>
      <c r="B26" s="126" t="s">
        <v>294</v>
      </c>
      <c r="C26" s="64"/>
      <c r="D26" s="64"/>
      <c r="E26" s="127"/>
    </row>
    <row r="27" spans="1:5" ht="12.75">
      <c r="A27" s="128" t="s">
        <v>289</v>
      </c>
      <c r="B27" s="129" t="s">
        <v>290</v>
      </c>
      <c r="C27" s="129" t="s">
        <v>269</v>
      </c>
      <c r="D27" s="129" t="s">
        <v>29</v>
      </c>
      <c r="E27" s="130" t="s">
        <v>30</v>
      </c>
    </row>
    <row r="28" spans="1:5" ht="12.75">
      <c r="A28" s="158">
        <v>41263</v>
      </c>
      <c r="B28" s="160">
        <v>174.99549999999996</v>
      </c>
      <c r="C28" s="155" t="s">
        <v>345</v>
      </c>
      <c r="D28" s="156" t="s">
        <v>338</v>
      </c>
      <c r="E28" s="155" t="s">
        <v>297</v>
      </c>
    </row>
    <row r="29" spans="1:5" ht="12.75">
      <c r="A29" s="158">
        <v>41309</v>
      </c>
      <c r="B29" s="160">
        <v>119.6</v>
      </c>
      <c r="C29" s="155" t="s">
        <v>351</v>
      </c>
      <c r="D29" s="155" t="s">
        <v>338</v>
      </c>
      <c r="E29" s="155" t="s">
        <v>297</v>
      </c>
    </row>
    <row r="30" spans="1:5" ht="12.75">
      <c r="A30" s="158">
        <v>41382</v>
      </c>
      <c r="B30" s="160">
        <v>97.75</v>
      </c>
      <c r="C30" s="155" t="s">
        <v>350</v>
      </c>
      <c r="D30" s="155" t="s">
        <v>338</v>
      </c>
      <c r="E30" s="155" t="s">
        <v>297</v>
      </c>
    </row>
    <row r="31" spans="1:5" ht="12.75">
      <c r="A31" s="158">
        <v>41383</v>
      </c>
      <c r="B31" s="160">
        <v>156.86</v>
      </c>
      <c r="C31" s="155" t="s">
        <v>351</v>
      </c>
      <c r="D31" s="155" t="s">
        <v>338</v>
      </c>
      <c r="E31" s="155" t="s">
        <v>297</v>
      </c>
    </row>
    <row r="32" spans="1:5" s="85" customFormat="1" ht="12.75">
      <c r="A32" s="173">
        <v>41400</v>
      </c>
      <c r="B32" s="160">
        <v>171.35</v>
      </c>
      <c r="C32" s="55" t="s">
        <v>351</v>
      </c>
      <c r="D32" s="55" t="s">
        <v>338</v>
      </c>
      <c r="E32" s="55" t="s">
        <v>297</v>
      </c>
    </row>
    <row r="33" spans="1:5" ht="12.75">
      <c r="A33" s="173">
        <v>41443</v>
      </c>
      <c r="B33" s="160">
        <v>515.78</v>
      </c>
      <c r="C33" s="59" t="s">
        <v>377</v>
      </c>
      <c r="D33" s="55" t="s">
        <v>374</v>
      </c>
      <c r="E33" s="55" t="s">
        <v>297</v>
      </c>
    </row>
    <row r="34" spans="1:7" ht="12.75">
      <c r="A34" s="61" t="s">
        <v>304</v>
      </c>
      <c r="B34" s="100">
        <f>SUM(B28:B33)</f>
        <v>1236.3355000000001</v>
      </c>
      <c r="E34" s="123"/>
      <c r="F34" s="131"/>
      <c r="G34" s="62"/>
    </row>
    <row r="35" spans="1:7" ht="12.75">
      <c r="A35" s="132"/>
      <c r="B35" s="133"/>
      <c r="E35" s="97"/>
      <c r="F35" s="134"/>
      <c r="G35" s="62"/>
    </row>
    <row r="36" spans="1:5" ht="30">
      <c r="A36" s="135" t="s">
        <v>362</v>
      </c>
      <c r="B36" s="136">
        <f>B24+B34</f>
        <v>2180.9015</v>
      </c>
      <c r="C36" s="137"/>
      <c r="D36" s="138"/>
      <c r="E36" s="139"/>
    </row>
    <row r="37" spans="1:5" ht="13.5" thickBot="1">
      <c r="A37" s="108"/>
      <c r="B37" s="75" t="s">
        <v>290</v>
      </c>
      <c r="C37" s="140"/>
      <c r="D37" s="140"/>
      <c r="E37" s="111"/>
    </row>
    <row r="38" spans="1:5" ht="12.75">
      <c r="A38" s="112"/>
      <c r="E38" s="113"/>
    </row>
    <row r="39" spans="1:5" ht="12.75">
      <c r="A39" s="141" t="s">
        <v>307</v>
      </c>
      <c r="E39" s="103"/>
    </row>
    <row r="40" spans="1:5" ht="12.75">
      <c r="A40" s="142"/>
      <c r="B40" s="143"/>
      <c r="C40" s="143"/>
      <c r="D40" s="143"/>
      <c r="E40" s="144"/>
    </row>
    <row r="41" ht="12.75">
      <c r="B41" s="145"/>
    </row>
    <row r="42" ht="12.75">
      <c r="B42" s="36"/>
    </row>
    <row r="43" ht="12.75">
      <c r="B43" s="36"/>
    </row>
    <row r="53" ht="12.75">
      <c r="E53" s="122"/>
    </row>
    <row r="55" spans="1:5" ht="12.75">
      <c r="A55" s="122"/>
      <c r="B55" s="122"/>
      <c r="C55" s="122"/>
      <c r="D55" s="122"/>
      <c r="E55" s="122"/>
    </row>
    <row r="56" spans="1:5" ht="12.75">
      <c r="A56" s="122"/>
      <c r="B56" s="122"/>
      <c r="C56" s="122"/>
      <c r="D56" s="122"/>
      <c r="E56" s="122"/>
    </row>
    <row r="57" spans="1:5" ht="12.75">
      <c r="A57" s="122"/>
      <c r="B57" s="122"/>
      <c r="C57" s="122"/>
      <c r="D57" s="122"/>
      <c r="E57" s="122"/>
    </row>
    <row r="58" spans="1:5" ht="12.75">
      <c r="A58" s="122"/>
      <c r="B58" s="122"/>
      <c r="C58" s="122"/>
      <c r="D58" s="122"/>
      <c r="E58" s="122"/>
    </row>
    <row r="59" spans="1:5" ht="12.75">
      <c r="A59" s="122"/>
      <c r="B59" s="122"/>
      <c r="C59" s="122"/>
      <c r="D59" s="122"/>
      <c r="E59" s="122"/>
    </row>
    <row r="60" spans="1:5" ht="12.75">
      <c r="A60" s="122"/>
      <c r="B60" s="122"/>
      <c r="C60" s="122"/>
      <c r="D60" s="122"/>
      <c r="E60" s="122"/>
    </row>
    <row r="61" spans="2:5" ht="12.75">
      <c r="B61" s="122"/>
      <c r="C61" s="122"/>
      <c r="D61" s="122"/>
      <c r="E61" s="122"/>
    </row>
    <row r="62" spans="2:5" ht="12.75">
      <c r="B62" s="122"/>
      <c r="C62" s="122"/>
      <c r="D62" s="122"/>
      <c r="E62" s="122"/>
    </row>
  </sheetData>
  <mergeCells count="3">
    <mergeCell ref="A3:E3"/>
    <mergeCell ref="B1:D1"/>
    <mergeCell ref="A13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6" r:id="rId2"/>
  <headerFooter alignWithMargins="0">
    <oddFooter>&amp;L&amp;F&amp;C&amp;A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showGridLines="0" zoomScale="80" zoomScaleNormal="80" workbookViewId="0" topLeftCell="A4">
      <selection activeCell="A4" sqref="A4"/>
    </sheetView>
  </sheetViews>
  <sheetFormatPr defaultColWidth="9.140625" defaultRowHeight="12.75"/>
  <cols>
    <col min="1" max="1" width="33.140625" style="117" bestFit="1" customWidth="1"/>
    <col min="2" max="2" width="19.57421875" style="117" customWidth="1"/>
    <col min="3" max="3" width="46.7109375" style="117" customWidth="1"/>
    <col min="4" max="4" width="40.28125" style="117" customWidth="1"/>
    <col min="5" max="5" width="33.7109375" style="117" customWidth="1"/>
    <col min="6" max="6" width="9.8515625" style="85" bestFit="1" customWidth="1"/>
    <col min="7" max="7" width="19.8515625" style="85" customWidth="1"/>
    <col min="8" max="16384" width="9.140625" style="85" customWidth="1"/>
  </cols>
  <sheetData>
    <row r="1" spans="1:6" ht="39.75" customHeight="1">
      <c r="A1" s="16" t="s">
        <v>281</v>
      </c>
      <c r="B1" s="180" t="s">
        <v>282</v>
      </c>
      <c r="C1" s="181"/>
      <c r="D1" s="195"/>
      <c r="E1" s="83"/>
      <c r="F1" s="84"/>
    </row>
    <row r="2" spans="1:6" ht="29.25" customHeight="1">
      <c r="A2" s="21" t="s">
        <v>283</v>
      </c>
      <c r="B2" s="86" t="s">
        <v>284</v>
      </c>
      <c r="C2" s="87" t="s">
        <v>285</v>
      </c>
      <c r="D2" s="86" t="s">
        <v>363</v>
      </c>
      <c r="E2" s="18"/>
      <c r="F2" s="84"/>
    </row>
    <row r="3" spans="1:5" ht="29.25" customHeight="1">
      <c r="A3" s="191" t="s">
        <v>308</v>
      </c>
      <c r="B3" s="192"/>
      <c r="C3" s="192"/>
      <c r="D3" s="193"/>
      <c r="E3" s="194"/>
    </row>
    <row r="4" spans="1:5" ht="39.75" customHeight="1">
      <c r="A4" s="40" t="s">
        <v>308</v>
      </c>
      <c r="B4" s="41" t="s">
        <v>288</v>
      </c>
      <c r="C4" s="88"/>
      <c r="D4" s="88"/>
      <c r="E4" s="89"/>
    </row>
    <row r="5" spans="1:5" ht="12.75">
      <c r="A5" s="90" t="s">
        <v>289</v>
      </c>
      <c r="B5" s="30" t="s">
        <v>309</v>
      </c>
      <c r="C5" s="30" t="s">
        <v>291</v>
      </c>
      <c r="D5" s="30" t="s">
        <v>29</v>
      </c>
      <c r="E5" s="31" t="s">
        <v>30</v>
      </c>
    </row>
    <row r="6" spans="1:5" ht="12.75">
      <c r="A6" s="158">
        <v>41294</v>
      </c>
      <c r="B6" s="161">
        <v>103.7875</v>
      </c>
      <c r="C6" s="93" t="s">
        <v>311</v>
      </c>
      <c r="D6" s="93" t="s">
        <v>312</v>
      </c>
      <c r="E6" s="93" t="s">
        <v>297</v>
      </c>
    </row>
    <row r="7" spans="1:5" ht="12.75">
      <c r="A7" s="158">
        <v>41325</v>
      </c>
      <c r="B7" s="161">
        <v>117.4035</v>
      </c>
      <c r="C7" s="93" t="s">
        <v>311</v>
      </c>
      <c r="D7" s="93" t="s">
        <v>312</v>
      </c>
      <c r="E7" s="93" t="s">
        <v>297</v>
      </c>
    </row>
    <row r="8" spans="1:5" ht="12.75">
      <c r="A8" s="158">
        <v>41337</v>
      </c>
      <c r="B8" s="161">
        <v>29.9575</v>
      </c>
      <c r="C8" s="93" t="s">
        <v>339</v>
      </c>
      <c r="D8" s="93" t="s">
        <v>341</v>
      </c>
      <c r="E8" s="93" t="s">
        <v>297</v>
      </c>
    </row>
    <row r="9" spans="1:5" ht="12.75">
      <c r="A9" s="158">
        <v>41345</v>
      </c>
      <c r="B9" s="161">
        <v>25.265499999999996</v>
      </c>
      <c r="C9" s="93" t="s">
        <v>339</v>
      </c>
      <c r="D9" s="93" t="s">
        <v>310</v>
      </c>
      <c r="E9" s="93" t="s">
        <v>297</v>
      </c>
    </row>
    <row r="10" spans="1:5" ht="12.75">
      <c r="A10" s="158">
        <v>41353</v>
      </c>
      <c r="B10" s="161">
        <v>66.10199999999999</v>
      </c>
      <c r="C10" s="93" t="s">
        <v>311</v>
      </c>
      <c r="D10" s="93" t="s">
        <v>312</v>
      </c>
      <c r="E10" s="93" t="s">
        <v>297</v>
      </c>
    </row>
    <row r="11" spans="1:5" ht="12.75">
      <c r="A11" s="158">
        <v>41358</v>
      </c>
      <c r="B11" s="161">
        <v>14.846499999999999</v>
      </c>
      <c r="C11" s="93" t="s">
        <v>339</v>
      </c>
      <c r="D11" s="93" t="s">
        <v>310</v>
      </c>
      <c r="E11" s="93" t="s">
        <v>297</v>
      </c>
    </row>
    <row r="12" spans="1:5" ht="12.75">
      <c r="A12" s="158">
        <v>41375</v>
      </c>
      <c r="B12" s="161">
        <v>29.44</v>
      </c>
      <c r="C12" s="93" t="s">
        <v>339</v>
      </c>
      <c r="D12" s="93" t="s">
        <v>341</v>
      </c>
      <c r="E12" s="93" t="s">
        <v>297</v>
      </c>
    </row>
    <row r="13" spans="1:5" ht="12.75">
      <c r="A13" s="158">
        <v>41384</v>
      </c>
      <c r="B13" s="161">
        <v>90.11</v>
      </c>
      <c r="C13" s="93" t="s">
        <v>311</v>
      </c>
      <c r="D13" s="93" t="s">
        <v>312</v>
      </c>
      <c r="E13" s="93" t="s">
        <v>297</v>
      </c>
    </row>
    <row r="14" spans="1:5" ht="12.75">
      <c r="A14" s="158">
        <v>41414</v>
      </c>
      <c r="B14" s="161">
        <v>143.45</v>
      </c>
      <c r="C14" s="93" t="s">
        <v>311</v>
      </c>
      <c r="D14" s="93" t="s">
        <v>312</v>
      </c>
      <c r="E14" s="93" t="s">
        <v>297</v>
      </c>
    </row>
    <row r="15" spans="1:5" ht="12.75">
      <c r="A15" s="158">
        <v>41445</v>
      </c>
      <c r="B15" s="161">
        <v>387.29</v>
      </c>
      <c r="C15" s="93" t="s">
        <v>311</v>
      </c>
      <c r="D15" s="93" t="s">
        <v>312</v>
      </c>
      <c r="E15" s="93" t="s">
        <v>297</v>
      </c>
    </row>
    <row r="16" spans="1:5" ht="12.75">
      <c r="A16" s="91"/>
      <c r="B16" s="92"/>
      <c r="C16" s="93"/>
      <c r="D16" s="93"/>
      <c r="E16" s="93"/>
    </row>
    <row r="17" spans="1:7" ht="12.75" customHeight="1">
      <c r="A17" s="46" t="s">
        <v>304</v>
      </c>
      <c r="B17" s="35">
        <f>SUM(B6:B16)</f>
        <v>1007.6524999999999</v>
      </c>
      <c r="C17" s="23"/>
      <c r="D17" s="23"/>
      <c r="E17" s="45"/>
      <c r="F17" s="94"/>
      <c r="G17" s="62"/>
    </row>
    <row r="18" spans="1:7" ht="12.75">
      <c r="A18" s="95"/>
      <c r="B18" s="96"/>
      <c r="C18" s="96"/>
      <c r="D18" s="96"/>
      <c r="E18" s="97"/>
      <c r="F18" s="94"/>
      <c r="G18" s="62"/>
    </row>
    <row r="19" spans="1:5" ht="31.5">
      <c r="A19" s="40" t="s">
        <v>308</v>
      </c>
      <c r="B19" s="41" t="s">
        <v>294</v>
      </c>
      <c r="C19" s="88"/>
      <c r="D19" s="88"/>
      <c r="E19" s="89"/>
    </row>
    <row r="20" spans="1:5" ht="25.5" customHeight="1">
      <c r="A20" s="90" t="s">
        <v>289</v>
      </c>
      <c r="B20" s="30" t="s">
        <v>309</v>
      </c>
      <c r="C20" s="30" t="s">
        <v>313</v>
      </c>
      <c r="D20" s="30" t="s">
        <v>29</v>
      </c>
      <c r="E20" s="31" t="s">
        <v>30</v>
      </c>
    </row>
    <row r="21" spans="1:5" ht="13.5" customHeight="1">
      <c r="A21" s="53"/>
      <c r="B21" s="98"/>
      <c r="C21" s="55"/>
      <c r="D21" s="55"/>
      <c r="E21" s="55"/>
    </row>
    <row r="22" spans="1:5" ht="12.75">
      <c r="A22" s="99"/>
      <c r="B22" s="98"/>
      <c r="C22" s="55"/>
      <c r="D22" s="55"/>
      <c r="E22" s="55"/>
    </row>
    <row r="23" spans="1:7" ht="12.75">
      <c r="A23" s="61" t="s">
        <v>304</v>
      </c>
      <c r="B23" s="100">
        <f>SUM(B21:B22)</f>
        <v>0</v>
      </c>
      <c r="C23" s="36"/>
      <c r="D23" s="36"/>
      <c r="E23" s="101"/>
      <c r="F23" s="94"/>
      <c r="G23" s="62"/>
    </row>
    <row r="24" spans="1:7" ht="12.75">
      <c r="A24" s="102"/>
      <c r="B24" s="96"/>
      <c r="C24" s="96"/>
      <c r="D24" s="96"/>
      <c r="E24" s="103"/>
      <c r="F24" s="94"/>
      <c r="G24" s="62"/>
    </row>
    <row r="25" spans="1:5" ht="30">
      <c r="A25" s="69" t="s">
        <v>314</v>
      </c>
      <c r="B25" s="104">
        <f>B17+B23</f>
        <v>1007.6524999999999</v>
      </c>
      <c r="C25" s="105"/>
      <c r="D25" s="106"/>
      <c r="E25" s="107"/>
    </row>
    <row r="26" spans="1:5" ht="13.5" thickBot="1">
      <c r="A26" s="108"/>
      <c r="B26" s="109" t="s">
        <v>290</v>
      </c>
      <c r="C26" s="110"/>
      <c r="D26" s="110"/>
      <c r="E26" s="111"/>
    </row>
    <row r="27" spans="1:5" ht="12.75">
      <c r="A27" s="112"/>
      <c r="B27" s="96"/>
      <c r="C27" s="96"/>
      <c r="D27" s="96"/>
      <c r="E27" s="113"/>
    </row>
    <row r="28" spans="1:5" ht="12.75">
      <c r="A28" s="39" t="s">
        <v>307</v>
      </c>
      <c r="B28" s="96"/>
      <c r="C28" s="96"/>
      <c r="D28" s="96"/>
      <c r="E28" s="97"/>
    </row>
    <row r="29" spans="1:5" ht="12.75">
      <c r="A29" s="114"/>
      <c r="B29" s="115"/>
      <c r="C29" s="115"/>
      <c r="D29" s="115"/>
      <c r="E29" s="116"/>
    </row>
    <row r="31" ht="12.75">
      <c r="B31" s="38"/>
    </row>
    <row r="47" spans="3:5" ht="12.75">
      <c r="C47" s="85"/>
      <c r="D47" s="85"/>
      <c r="E47" s="85"/>
    </row>
    <row r="48" spans="3:5" ht="12.75">
      <c r="C48" s="85"/>
      <c r="D48" s="85"/>
      <c r="E48" s="85"/>
    </row>
    <row r="49" spans="3:5" ht="12.75">
      <c r="C49" s="85"/>
      <c r="D49" s="85"/>
      <c r="E49" s="85"/>
    </row>
    <row r="50" spans="3:5" ht="12.75">
      <c r="C50" s="85"/>
      <c r="D50" s="85"/>
      <c r="E50" s="85"/>
    </row>
    <row r="51" spans="1:5" ht="12.75">
      <c r="A51" s="85"/>
      <c r="B51" s="85"/>
      <c r="C51" s="85"/>
      <c r="D51" s="85"/>
      <c r="E51" s="85"/>
    </row>
    <row r="52" spans="3:5" ht="12.75">
      <c r="C52" s="85"/>
      <c r="D52" s="85"/>
      <c r="E52" s="85"/>
    </row>
    <row r="53" spans="3:5" ht="12.75">
      <c r="C53" s="85"/>
      <c r="D53" s="85"/>
      <c r="E53" s="85"/>
    </row>
    <row r="54" ht="12.75">
      <c r="E54" s="85"/>
    </row>
  </sheetData>
  <sheetProtection/>
  <mergeCells count="2">
    <mergeCell ref="A3:E3"/>
    <mergeCell ref="B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2" r:id="rId2"/>
  <headerFooter alignWithMargins="0">
    <oddFooter>&amp;L&amp;F&amp;C&amp;A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1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39.57421875" style="18" bestFit="1" customWidth="1"/>
    <col min="2" max="2" width="39.8515625" style="18" bestFit="1" customWidth="1"/>
    <col min="3" max="3" width="21.28125" style="18" bestFit="1" customWidth="1"/>
    <col min="4" max="4" width="22.7109375" style="18" bestFit="1" customWidth="1"/>
    <col min="5" max="5" width="34.8515625" style="18" customWidth="1"/>
    <col min="6" max="16384" width="9.140625" style="147" customWidth="1"/>
  </cols>
  <sheetData>
    <row r="1" spans="1:5" ht="34.5" customHeight="1">
      <c r="A1" s="16" t="s">
        <v>281</v>
      </c>
      <c r="B1" s="180" t="s">
        <v>282</v>
      </c>
      <c r="C1" s="181"/>
      <c r="D1" s="182"/>
      <c r="E1" s="146"/>
    </row>
    <row r="2" spans="1:5" ht="30" customHeight="1">
      <c r="A2" s="19" t="s">
        <v>283</v>
      </c>
      <c r="B2" s="20" t="s">
        <v>284</v>
      </c>
      <c r="C2" s="21" t="s">
        <v>285</v>
      </c>
      <c r="D2" s="86" t="s">
        <v>363</v>
      </c>
      <c r="E2" s="148"/>
    </row>
    <row r="3" spans="1:5" ht="36" customHeight="1">
      <c r="A3" s="177" t="s">
        <v>318</v>
      </c>
      <c r="B3" s="178"/>
      <c r="C3" s="178"/>
      <c r="D3" s="178"/>
      <c r="E3" s="179"/>
    </row>
    <row r="4" spans="1:5" ht="20.25" customHeight="1">
      <c r="A4" s="40" t="s">
        <v>319</v>
      </c>
      <c r="B4" s="88"/>
      <c r="C4" s="88"/>
      <c r="D4" s="88"/>
      <c r="E4" s="89"/>
    </row>
    <row r="5" spans="1:5" ht="19.5" customHeight="1">
      <c r="A5" s="90" t="s">
        <v>289</v>
      </c>
      <c r="B5" s="30" t="s">
        <v>320</v>
      </c>
      <c r="C5" s="30" t="s">
        <v>321</v>
      </c>
      <c r="D5" s="30" t="s">
        <v>322</v>
      </c>
      <c r="E5" s="31"/>
    </row>
    <row r="6" spans="1:5" ht="12.75">
      <c r="A6" s="149" t="s">
        <v>343</v>
      </c>
      <c r="B6" s="23" t="s">
        <v>323</v>
      </c>
      <c r="E6" s="150"/>
    </row>
    <row r="7" spans="1:5" ht="12.75">
      <c r="A7" s="151"/>
      <c r="E7" s="150"/>
    </row>
    <row r="8" spans="1:5" ht="12.75">
      <c r="A8" s="151"/>
      <c r="E8" s="150"/>
    </row>
    <row r="9" spans="1:5" s="154" customFormat="1" ht="27" customHeight="1">
      <c r="A9" s="49" t="s">
        <v>324</v>
      </c>
      <c r="B9" s="152"/>
      <c r="C9" s="152"/>
      <c r="D9" s="152"/>
      <c r="E9" s="153"/>
    </row>
    <row r="10" spans="1:5" ht="12.75">
      <c r="A10" s="90" t="s">
        <v>289</v>
      </c>
      <c r="B10" s="30" t="s">
        <v>320</v>
      </c>
      <c r="C10" s="30" t="s">
        <v>325</v>
      </c>
      <c r="D10" s="30" t="s">
        <v>326</v>
      </c>
      <c r="E10" s="31"/>
    </row>
    <row r="11" spans="1:5" ht="12.75">
      <c r="A11" s="149" t="s">
        <v>343</v>
      </c>
      <c r="B11" s="23" t="s">
        <v>327</v>
      </c>
      <c r="E11" s="150"/>
    </row>
    <row r="12" spans="1:5" ht="12.75">
      <c r="A12" s="151"/>
      <c r="E12" s="150"/>
    </row>
    <row r="13" spans="1:5" ht="12.75">
      <c r="A13" s="151"/>
      <c r="E13" s="150"/>
    </row>
    <row r="14" spans="1:5" ht="51">
      <c r="A14" s="151" t="s">
        <v>328</v>
      </c>
      <c r="E14" s="150"/>
    </row>
    <row r="15" spans="1:5" ht="12.75">
      <c r="A15" s="151"/>
      <c r="E15" s="150"/>
    </row>
    <row r="16" spans="1:5" ht="12.75">
      <c r="A16" s="151"/>
      <c r="E16" s="150"/>
    </row>
    <row r="17" spans="1:5" ht="12.75">
      <c r="A17" s="151"/>
      <c r="E17" s="150"/>
    </row>
    <row r="18" spans="1:5" ht="12.75">
      <c r="A18" s="151"/>
      <c r="E18" s="150"/>
    </row>
    <row r="19" spans="1:5" ht="12.75">
      <c r="A19" s="128"/>
      <c r="B19" s="129"/>
      <c r="C19" s="129"/>
      <c r="D19" s="129"/>
      <c r="E19" s="130"/>
    </row>
  </sheetData>
  <mergeCells count="2">
    <mergeCell ref="A3:E3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3" r:id="rId2"/>
  <headerFooter alignWithMargins="0">
    <oddFooter>&amp;L&amp;F&amp;R&amp;A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2"/>
  <sheetViews>
    <sheetView zoomScale="75" zoomScaleNormal="75" workbookViewId="0" topLeftCell="G109">
      <selection activeCell="D42" sqref="D42"/>
    </sheetView>
  </sheetViews>
  <sheetFormatPr defaultColWidth="9.140625" defaultRowHeight="12.75"/>
  <cols>
    <col min="1" max="1" width="18.421875" style="8" customWidth="1"/>
    <col min="2" max="2" width="30.421875" style="8" bestFit="1" customWidth="1"/>
    <col min="3" max="3" width="16.8515625" style="0" bestFit="1" customWidth="1"/>
    <col min="4" max="4" width="49.28125" style="0" customWidth="1"/>
    <col min="5" max="5" width="27.57421875" style="0" customWidth="1"/>
    <col min="6" max="6" width="20.8515625" style="0" customWidth="1"/>
    <col min="7" max="7" width="32.57421875" style="0" customWidth="1"/>
    <col min="8" max="8" width="26.8515625" style="0" customWidth="1"/>
    <col min="9" max="9" width="39.421875" style="0" bestFit="1" customWidth="1"/>
    <col min="10" max="10" width="19.28125" style="0" customWidth="1"/>
    <col min="11" max="11" width="15.00390625" style="15" customWidth="1"/>
    <col min="12" max="12" width="15.8515625" style="8" customWidth="1"/>
    <col min="13" max="13" width="15.57421875" style="8" customWidth="1"/>
    <col min="14" max="14" width="15.140625" style="8" customWidth="1"/>
    <col min="16" max="16" width="12.57421875" style="0" customWidth="1"/>
    <col min="17" max="17" width="14.00390625" style="1" bestFit="1" customWidth="1"/>
    <col min="18" max="18" width="12.8515625" style="2" bestFit="1" customWidth="1"/>
  </cols>
  <sheetData>
    <row r="1" spans="2:17" s="3" customFormat="1" ht="12.75">
      <c r="B1" s="7"/>
      <c r="C1" s="4"/>
      <c r="G1" s="3" t="s">
        <v>86</v>
      </c>
      <c r="K1" s="13" t="s">
        <v>262</v>
      </c>
      <c r="L1" s="10"/>
      <c r="M1" s="10"/>
      <c r="N1" s="10"/>
      <c r="Q1" s="5"/>
    </row>
    <row r="2" spans="2:17" s="3" customFormat="1" ht="12.75">
      <c r="B2" s="7"/>
      <c r="C2" s="4"/>
      <c r="K2" s="13" t="s">
        <v>262</v>
      </c>
      <c r="L2" s="10"/>
      <c r="M2" s="10"/>
      <c r="N2" s="10"/>
      <c r="Q2" s="5"/>
    </row>
    <row r="3" spans="2:17" s="3" customFormat="1" ht="12.75">
      <c r="B3" s="7"/>
      <c r="C3" s="4" t="s">
        <v>87</v>
      </c>
      <c r="K3" s="13" t="s">
        <v>262</v>
      </c>
      <c r="L3" s="10"/>
      <c r="M3" s="10"/>
      <c r="N3" s="10"/>
      <c r="Q3" s="5" t="s">
        <v>88</v>
      </c>
    </row>
    <row r="4" spans="1:17" s="3" customFormat="1" ht="12.75">
      <c r="A4" s="3" t="s">
        <v>199</v>
      </c>
      <c r="B4" s="7" t="s">
        <v>198</v>
      </c>
      <c r="C4" s="4"/>
      <c r="D4" s="3" t="s">
        <v>201</v>
      </c>
      <c r="F4" s="3" t="s">
        <v>195</v>
      </c>
      <c r="G4" s="3" t="s">
        <v>194</v>
      </c>
      <c r="I4" s="3" t="s">
        <v>196</v>
      </c>
      <c r="J4" s="3" t="s">
        <v>197</v>
      </c>
      <c r="K4" s="13" t="s">
        <v>262</v>
      </c>
      <c r="L4" s="10"/>
      <c r="M4" s="10"/>
      <c r="N4" s="10"/>
      <c r="P4" s="3" t="s">
        <v>200</v>
      </c>
      <c r="Q4" s="5" t="s">
        <v>202</v>
      </c>
    </row>
    <row r="5" spans="2:17" s="3" customFormat="1" ht="12.75">
      <c r="B5" s="7"/>
      <c r="C5" s="4">
        <v>990542.41</v>
      </c>
      <c r="G5" s="3" t="s">
        <v>203</v>
      </c>
      <c r="K5" s="13" t="s">
        <v>262</v>
      </c>
      <c r="L5" s="10"/>
      <c r="M5" s="10"/>
      <c r="N5" s="10"/>
      <c r="Q5" s="5">
        <v>6784</v>
      </c>
    </row>
    <row r="6" spans="2:17" s="3" customFormat="1" ht="12.75">
      <c r="B6" s="7"/>
      <c r="C6" s="4">
        <v>863902.65</v>
      </c>
      <c r="F6" s="3" t="s">
        <v>205</v>
      </c>
      <c r="G6" s="3">
        <v>100101</v>
      </c>
      <c r="H6" s="3" t="s">
        <v>204</v>
      </c>
      <c r="K6" s="13" t="s">
        <v>262</v>
      </c>
      <c r="L6" s="10"/>
      <c r="M6" s="10"/>
      <c r="N6" s="10"/>
      <c r="Q6" s="5">
        <v>6784</v>
      </c>
    </row>
    <row r="7" spans="1:17" s="3" customFormat="1" ht="12.75">
      <c r="A7" s="3" t="s">
        <v>208</v>
      </c>
      <c r="B7" s="7">
        <v>40480</v>
      </c>
      <c r="C7" s="4">
        <v>80355.6</v>
      </c>
      <c r="D7" s="3" t="s">
        <v>209</v>
      </c>
      <c r="E7" s="3" t="s">
        <v>206</v>
      </c>
      <c r="F7" s="3">
        <v>60001</v>
      </c>
      <c r="G7" s="3">
        <v>100101</v>
      </c>
      <c r="H7" s="3" t="s">
        <v>204</v>
      </c>
      <c r="I7" s="3" t="s">
        <v>207</v>
      </c>
      <c r="J7" s="3" t="s">
        <v>207</v>
      </c>
      <c r="K7" s="13" t="s">
        <v>262</v>
      </c>
      <c r="L7" s="10"/>
      <c r="M7" s="10"/>
      <c r="N7" s="10"/>
      <c r="P7" s="3">
        <v>100212061</v>
      </c>
      <c r="Q7" s="5">
        <v>784</v>
      </c>
    </row>
    <row r="8" spans="2:17" s="3" customFormat="1" ht="12.75">
      <c r="B8" s="7"/>
      <c r="C8" s="4">
        <v>126639.76</v>
      </c>
      <c r="F8" s="3" t="s">
        <v>205</v>
      </c>
      <c r="G8" s="3">
        <v>100102</v>
      </c>
      <c r="H8" s="3" t="s">
        <v>66</v>
      </c>
      <c r="K8" s="13" t="s">
        <v>262</v>
      </c>
      <c r="L8" s="10"/>
      <c r="M8" s="10"/>
      <c r="N8" s="10"/>
      <c r="Q8" s="5">
        <v>0</v>
      </c>
    </row>
    <row r="9" spans="2:17" s="3" customFormat="1" ht="12.75">
      <c r="B9" s="7"/>
      <c r="C9" s="4"/>
      <c r="K9" s="13" t="s">
        <v>262</v>
      </c>
      <c r="L9" s="12"/>
      <c r="M9" s="12"/>
      <c r="N9" s="10"/>
      <c r="Q9" s="5"/>
    </row>
    <row r="10" spans="1:17" s="3" customFormat="1" ht="12.75">
      <c r="A10" s="3" t="s">
        <v>199</v>
      </c>
      <c r="B10" s="7" t="s">
        <v>198</v>
      </c>
      <c r="C10" s="4" t="s">
        <v>87</v>
      </c>
      <c r="D10" s="3" t="s">
        <v>201</v>
      </c>
      <c r="E10" s="3" t="s">
        <v>259</v>
      </c>
      <c r="F10" s="3" t="s">
        <v>195</v>
      </c>
      <c r="G10" s="3" t="s">
        <v>194</v>
      </c>
      <c r="H10" s="3" t="s">
        <v>260</v>
      </c>
      <c r="I10" s="3" t="s">
        <v>196</v>
      </c>
      <c r="J10" s="3" t="s">
        <v>197</v>
      </c>
      <c r="K10" s="14" t="s">
        <v>261</v>
      </c>
      <c r="L10" s="7" t="s">
        <v>263</v>
      </c>
      <c r="M10" s="7"/>
      <c r="N10" s="7"/>
      <c r="P10" s="3" t="s">
        <v>200</v>
      </c>
      <c r="Q10" s="5" t="s">
        <v>88</v>
      </c>
    </row>
    <row r="11" spans="1:18" ht="12.75">
      <c r="A11" t="s">
        <v>210</v>
      </c>
      <c r="B11" s="9">
        <v>40478</v>
      </c>
      <c r="C11" s="1">
        <v>66452.16</v>
      </c>
      <c r="D11" t="s">
        <v>211</v>
      </c>
      <c r="E11" t="s">
        <v>206</v>
      </c>
      <c r="F11">
        <v>60001</v>
      </c>
      <c r="G11">
        <v>100101</v>
      </c>
      <c r="H11" t="s">
        <v>204</v>
      </c>
      <c r="I11" t="s">
        <v>207</v>
      </c>
      <c r="J11" t="s">
        <v>207</v>
      </c>
      <c r="K11" s="15">
        <f aca="true" t="shared" si="0" ref="K11:K74">(B11)*1</f>
        <v>40478</v>
      </c>
      <c r="L11" s="11">
        <v>40478</v>
      </c>
      <c r="M11" s="11">
        <v>40478</v>
      </c>
      <c r="N11" s="11">
        <f aca="true" t="shared" si="1" ref="N11:N74">L11</f>
        <v>40478</v>
      </c>
      <c r="P11">
        <v>100211426</v>
      </c>
      <c r="Q11" s="2">
        <v>640</v>
      </c>
      <c r="R11"/>
    </row>
    <row r="12" spans="1:18" ht="12.75">
      <c r="A12" t="s">
        <v>210</v>
      </c>
      <c r="B12" s="8">
        <v>40478</v>
      </c>
      <c r="C12" s="1">
        <v>3068.5</v>
      </c>
      <c r="D12" t="s">
        <v>211</v>
      </c>
      <c r="E12" t="s">
        <v>206</v>
      </c>
      <c r="F12">
        <v>60001</v>
      </c>
      <c r="G12">
        <v>100101</v>
      </c>
      <c r="H12" t="s">
        <v>204</v>
      </c>
      <c r="I12" t="s">
        <v>207</v>
      </c>
      <c r="J12" t="s">
        <v>207</v>
      </c>
      <c r="K12" s="15">
        <f t="shared" si="0"/>
        <v>40478</v>
      </c>
      <c r="L12" s="11">
        <v>40478</v>
      </c>
      <c r="M12" s="11">
        <v>40478</v>
      </c>
      <c r="N12" s="11">
        <f t="shared" si="1"/>
        <v>40478</v>
      </c>
      <c r="P12">
        <v>100211427</v>
      </c>
      <c r="Q12" s="2">
        <v>80</v>
      </c>
      <c r="R12"/>
    </row>
    <row r="13" spans="1:18" ht="12.75">
      <c r="A13" t="s">
        <v>212</v>
      </c>
      <c r="B13" s="8">
        <v>40464</v>
      </c>
      <c r="C13" s="1">
        <v>66452.05</v>
      </c>
      <c r="D13" t="s">
        <v>213</v>
      </c>
      <c r="E13" t="s">
        <v>206</v>
      </c>
      <c r="F13">
        <v>60001</v>
      </c>
      <c r="G13">
        <v>100101</v>
      </c>
      <c r="H13" t="s">
        <v>204</v>
      </c>
      <c r="I13" t="s">
        <v>207</v>
      </c>
      <c r="J13" t="s">
        <v>207</v>
      </c>
      <c r="K13" s="15">
        <f t="shared" si="0"/>
        <v>40464</v>
      </c>
      <c r="L13" s="11">
        <v>40464</v>
      </c>
      <c r="M13" s="11">
        <v>40464</v>
      </c>
      <c r="N13" s="11">
        <f t="shared" si="1"/>
        <v>40464</v>
      </c>
      <c r="P13">
        <v>100210468</v>
      </c>
      <c r="Q13" s="2">
        <v>640</v>
      </c>
      <c r="R13"/>
    </row>
    <row r="14" spans="1:18" ht="12.75">
      <c r="A14" t="s">
        <v>212</v>
      </c>
      <c r="B14" s="8">
        <v>40464</v>
      </c>
      <c r="C14" s="1">
        <v>3068.5</v>
      </c>
      <c r="D14" t="s">
        <v>213</v>
      </c>
      <c r="E14" t="s">
        <v>206</v>
      </c>
      <c r="F14">
        <v>60001</v>
      </c>
      <c r="G14">
        <v>100101</v>
      </c>
      <c r="H14" t="s">
        <v>204</v>
      </c>
      <c r="I14" t="s">
        <v>207</v>
      </c>
      <c r="J14" t="s">
        <v>207</v>
      </c>
      <c r="K14" s="15">
        <f t="shared" si="0"/>
        <v>40464</v>
      </c>
      <c r="L14" s="11">
        <v>40464</v>
      </c>
      <c r="M14" s="11">
        <v>40464</v>
      </c>
      <c r="N14" s="11">
        <f t="shared" si="1"/>
        <v>40464</v>
      </c>
      <c r="P14">
        <v>100210469</v>
      </c>
      <c r="Q14" s="2">
        <v>80</v>
      </c>
      <c r="R14"/>
    </row>
    <row r="15" spans="1:18" ht="12.75">
      <c r="A15" t="s">
        <v>214</v>
      </c>
      <c r="B15" s="8">
        <v>40452</v>
      </c>
      <c r="C15" s="1">
        <v>-6952</v>
      </c>
      <c r="D15" t="s">
        <v>215</v>
      </c>
      <c r="E15" t="s">
        <v>206</v>
      </c>
      <c r="F15">
        <v>60001</v>
      </c>
      <c r="G15">
        <v>100101</v>
      </c>
      <c r="H15" t="s">
        <v>204</v>
      </c>
      <c r="I15" t="s">
        <v>207</v>
      </c>
      <c r="J15" t="s">
        <v>207</v>
      </c>
      <c r="K15" s="15">
        <f t="shared" si="0"/>
        <v>40452</v>
      </c>
      <c r="L15" s="11">
        <v>40452</v>
      </c>
      <c r="M15" s="11">
        <v>40452</v>
      </c>
      <c r="N15" s="11">
        <f t="shared" si="1"/>
        <v>40452</v>
      </c>
      <c r="P15">
        <v>100209958</v>
      </c>
      <c r="Q15" s="2">
        <v>-72</v>
      </c>
      <c r="R15"/>
    </row>
    <row r="16" spans="1:18" ht="12.75">
      <c r="A16" t="s">
        <v>216</v>
      </c>
      <c r="B16" s="8">
        <v>40450</v>
      </c>
      <c r="C16" s="1">
        <v>66452.08</v>
      </c>
      <c r="D16" t="s">
        <v>217</v>
      </c>
      <c r="E16" t="s">
        <v>206</v>
      </c>
      <c r="F16">
        <v>60001</v>
      </c>
      <c r="G16">
        <v>100101</v>
      </c>
      <c r="H16" t="s">
        <v>204</v>
      </c>
      <c r="I16" t="s">
        <v>207</v>
      </c>
      <c r="J16" t="s">
        <v>207</v>
      </c>
      <c r="K16" s="15">
        <f t="shared" si="0"/>
        <v>40450</v>
      </c>
      <c r="L16" s="11">
        <v>40450</v>
      </c>
      <c r="M16" s="11">
        <v>40450</v>
      </c>
      <c r="N16" s="11">
        <f t="shared" si="1"/>
        <v>40450</v>
      </c>
      <c r="P16">
        <v>100209256</v>
      </c>
      <c r="Q16" s="2">
        <v>640</v>
      </c>
      <c r="R16"/>
    </row>
    <row r="17" spans="1:18" ht="12.75">
      <c r="A17" t="s">
        <v>216</v>
      </c>
      <c r="B17" s="8">
        <v>40450</v>
      </c>
      <c r="C17" s="1">
        <v>3068.5</v>
      </c>
      <c r="D17" t="s">
        <v>217</v>
      </c>
      <c r="E17" t="s">
        <v>206</v>
      </c>
      <c r="F17">
        <v>60001</v>
      </c>
      <c r="G17">
        <v>100101</v>
      </c>
      <c r="H17" t="s">
        <v>204</v>
      </c>
      <c r="I17" t="s">
        <v>207</v>
      </c>
      <c r="J17" t="s">
        <v>207</v>
      </c>
      <c r="K17" s="15">
        <f t="shared" si="0"/>
        <v>40450</v>
      </c>
      <c r="L17" s="11">
        <v>40450</v>
      </c>
      <c r="M17" s="11">
        <v>40450</v>
      </c>
      <c r="N17" s="11">
        <f t="shared" si="1"/>
        <v>40450</v>
      </c>
      <c r="P17">
        <v>100209257</v>
      </c>
      <c r="Q17" s="2">
        <v>80</v>
      </c>
      <c r="R17"/>
    </row>
    <row r="18" spans="1:18" ht="12.75">
      <c r="A18" t="s">
        <v>214</v>
      </c>
      <c r="B18" s="8">
        <v>40450</v>
      </c>
      <c r="C18" s="1">
        <v>6952</v>
      </c>
      <c r="D18" t="s">
        <v>215</v>
      </c>
      <c r="E18" t="s">
        <v>206</v>
      </c>
      <c r="F18">
        <v>60001</v>
      </c>
      <c r="G18">
        <v>100101</v>
      </c>
      <c r="H18" t="s">
        <v>204</v>
      </c>
      <c r="I18" t="s">
        <v>207</v>
      </c>
      <c r="J18" t="s">
        <v>207</v>
      </c>
      <c r="K18" s="15">
        <f t="shared" si="0"/>
        <v>40450</v>
      </c>
      <c r="L18" s="11">
        <v>40450</v>
      </c>
      <c r="M18" s="11">
        <v>40450</v>
      </c>
      <c r="N18" s="11">
        <f t="shared" si="1"/>
        <v>40450</v>
      </c>
      <c r="P18">
        <v>100209369</v>
      </c>
      <c r="Q18" s="2">
        <v>72</v>
      </c>
      <c r="R18"/>
    </row>
    <row r="19" spans="1:18" ht="12.75">
      <c r="A19" t="s">
        <v>218</v>
      </c>
      <c r="B19" s="8">
        <v>40436</v>
      </c>
      <c r="C19" s="1">
        <v>66452.06</v>
      </c>
      <c r="D19" t="s">
        <v>219</v>
      </c>
      <c r="E19" t="s">
        <v>206</v>
      </c>
      <c r="F19">
        <v>60001</v>
      </c>
      <c r="G19">
        <v>100101</v>
      </c>
      <c r="H19" t="s">
        <v>204</v>
      </c>
      <c r="I19" t="s">
        <v>207</v>
      </c>
      <c r="J19" t="s">
        <v>207</v>
      </c>
      <c r="K19" s="15">
        <f t="shared" si="0"/>
        <v>40436</v>
      </c>
      <c r="L19" s="11">
        <v>40436</v>
      </c>
      <c r="M19" s="11">
        <v>40436</v>
      </c>
      <c r="N19" s="11">
        <f t="shared" si="1"/>
        <v>40436</v>
      </c>
      <c r="P19">
        <v>100208145</v>
      </c>
      <c r="Q19" s="2">
        <v>640</v>
      </c>
      <c r="R19"/>
    </row>
    <row r="20" spans="1:18" ht="12.75">
      <c r="A20" t="s">
        <v>218</v>
      </c>
      <c r="B20" s="8">
        <v>40436</v>
      </c>
      <c r="C20" s="1">
        <v>3068.5</v>
      </c>
      <c r="D20" t="s">
        <v>219</v>
      </c>
      <c r="E20" t="s">
        <v>206</v>
      </c>
      <c r="F20">
        <v>60001</v>
      </c>
      <c r="G20">
        <v>100101</v>
      </c>
      <c r="H20" t="s">
        <v>204</v>
      </c>
      <c r="I20" t="s">
        <v>207</v>
      </c>
      <c r="J20" t="s">
        <v>207</v>
      </c>
      <c r="K20" s="15">
        <f t="shared" si="0"/>
        <v>40436</v>
      </c>
      <c r="L20" s="11">
        <v>40436</v>
      </c>
      <c r="M20" s="11">
        <v>40436</v>
      </c>
      <c r="N20" s="11">
        <f t="shared" si="1"/>
        <v>40436</v>
      </c>
      <c r="P20">
        <v>100208147</v>
      </c>
      <c r="Q20" s="2">
        <v>80</v>
      </c>
      <c r="R20"/>
    </row>
    <row r="21" spans="1:18" ht="12.75">
      <c r="A21" t="s">
        <v>220</v>
      </c>
      <c r="B21" s="8">
        <v>40422</v>
      </c>
      <c r="C21" s="1">
        <v>66459.89</v>
      </c>
      <c r="D21" t="s">
        <v>221</v>
      </c>
      <c r="E21" t="s">
        <v>206</v>
      </c>
      <c r="F21">
        <v>60001</v>
      </c>
      <c r="G21">
        <v>100101</v>
      </c>
      <c r="H21" t="s">
        <v>204</v>
      </c>
      <c r="I21" t="s">
        <v>207</v>
      </c>
      <c r="J21" t="s">
        <v>207</v>
      </c>
      <c r="K21" s="15">
        <f t="shared" si="0"/>
        <v>40422</v>
      </c>
      <c r="L21" s="11">
        <v>40422</v>
      </c>
      <c r="M21" s="11">
        <v>40422</v>
      </c>
      <c r="N21" s="11">
        <f t="shared" si="1"/>
        <v>40422</v>
      </c>
      <c r="P21">
        <v>100207326</v>
      </c>
      <c r="Q21" s="2">
        <v>640</v>
      </c>
      <c r="R21"/>
    </row>
    <row r="22" spans="1:18" ht="12.75">
      <c r="A22" t="s">
        <v>220</v>
      </c>
      <c r="B22" s="8">
        <v>40422</v>
      </c>
      <c r="C22" s="1">
        <v>3068.5</v>
      </c>
      <c r="D22" t="s">
        <v>221</v>
      </c>
      <c r="E22" t="s">
        <v>206</v>
      </c>
      <c r="F22">
        <v>60001</v>
      </c>
      <c r="G22">
        <v>100101</v>
      </c>
      <c r="H22" t="s">
        <v>204</v>
      </c>
      <c r="I22" t="s">
        <v>207</v>
      </c>
      <c r="J22" t="s">
        <v>207</v>
      </c>
      <c r="K22" s="15">
        <f t="shared" si="0"/>
        <v>40422</v>
      </c>
      <c r="L22" s="11">
        <v>40422</v>
      </c>
      <c r="M22" s="11">
        <v>40422</v>
      </c>
      <c r="N22" s="11">
        <f t="shared" si="1"/>
        <v>40422</v>
      </c>
      <c r="P22">
        <v>100207416</v>
      </c>
      <c r="Q22" s="2">
        <v>80</v>
      </c>
      <c r="R22"/>
    </row>
    <row r="23" spans="1:18" ht="12.75">
      <c r="A23" t="s">
        <v>222</v>
      </c>
      <c r="B23" s="8">
        <v>40422</v>
      </c>
      <c r="C23" s="1">
        <v>-62568</v>
      </c>
      <c r="D23" t="s">
        <v>223</v>
      </c>
      <c r="E23" t="s">
        <v>206</v>
      </c>
      <c r="F23">
        <v>60001</v>
      </c>
      <c r="G23">
        <v>100101</v>
      </c>
      <c r="H23" t="s">
        <v>204</v>
      </c>
      <c r="I23" t="s">
        <v>207</v>
      </c>
      <c r="J23" t="s">
        <v>207</v>
      </c>
      <c r="K23" s="15">
        <f t="shared" si="0"/>
        <v>40422</v>
      </c>
      <c r="L23" s="11">
        <v>40422</v>
      </c>
      <c r="M23" s="11">
        <v>40422</v>
      </c>
      <c r="N23" s="11">
        <f t="shared" si="1"/>
        <v>40422</v>
      </c>
      <c r="P23">
        <v>100207338</v>
      </c>
      <c r="Q23" s="2">
        <v>-648</v>
      </c>
      <c r="R23"/>
    </row>
    <row r="24" spans="1:18" ht="12.75">
      <c r="A24" t="s">
        <v>222</v>
      </c>
      <c r="B24" s="8">
        <v>40421</v>
      </c>
      <c r="C24" s="1">
        <v>62568</v>
      </c>
      <c r="D24" t="s">
        <v>223</v>
      </c>
      <c r="E24" t="s">
        <v>206</v>
      </c>
      <c r="F24">
        <v>60001</v>
      </c>
      <c r="G24">
        <v>100101</v>
      </c>
      <c r="H24" t="s">
        <v>204</v>
      </c>
      <c r="I24" t="s">
        <v>207</v>
      </c>
      <c r="J24" t="s">
        <v>207</v>
      </c>
      <c r="K24" s="15">
        <f t="shared" si="0"/>
        <v>40421</v>
      </c>
      <c r="L24" s="11">
        <v>40421</v>
      </c>
      <c r="M24" s="11">
        <v>40421</v>
      </c>
      <c r="N24" s="11">
        <f t="shared" si="1"/>
        <v>40421</v>
      </c>
      <c r="P24">
        <v>100207160</v>
      </c>
      <c r="Q24" s="2">
        <v>648</v>
      </c>
      <c r="R24"/>
    </row>
    <row r="25" spans="1:18" ht="12.75">
      <c r="A25" t="s">
        <v>224</v>
      </c>
      <c r="B25" s="8">
        <v>40408</v>
      </c>
      <c r="C25" s="1">
        <v>3068.5</v>
      </c>
      <c r="D25" t="s">
        <v>225</v>
      </c>
      <c r="E25" t="s">
        <v>206</v>
      </c>
      <c r="F25">
        <v>60001</v>
      </c>
      <c r="G25">
        <v>100101</v>
      </c>
      <c r="H25" t="s">
        <v>204</v>
      </c>
      <c r="I25" t="s">
        <v>207</v>
      </c>
      <c r="J25" t="s">
        <v>207</v>
      </c>
      <c r="K25" s="15">
        <f t="shared" si="0"/>
        <v>40408</v>
      </c>
      <c r="L25" s="11">
        <v>40408</v>
      </c>
      <c r="M25" s="11">
        <v>40408</v>
      </c>
      <c r="N25" s="11">
        <f t="shared" si="1"/>
        <v>40408</v>
      </c>
      <c r="P25">
        <v>100205841</v>
      </c>
      <c r="Q25" s="2">
        <v>80</v>
      </c>
      <c r="R25"/>
    </row>
    <row r="26" spans="1:18" ht="12.75">
      <c r="A26" t="s">
        <v>224</v>
      </c>
      <c r="B26" s="8">
        <v>40408</v>
      </c>
      <c r="C26" s="1">
        <v>66452.55</v>
      </c>
      <c r="D26" t="s">
        <v>225</v>
      </c>
      <c r="E26" t="s">
        <v>206</v>
      </c>
      <c r="F26">
        <v>60001</v>
      </c>
      <c r="G26">
        <v>100101</v>
      </c>
      <c r="H26" t="s">
        <v>204</v>
      </c>
      <c r="I26" t="s">
        <v>207</v>
      </c>
      <c r="J26" t="s">
        <v>207</v>
      </c>
      <c r="K26" s="15">
        <f t="shared" si="0"/>
        <v>40408</v>
      </c>
      <c r="L26" s="11">
        <v>40408</v>
      </c>
      <c r="M26" s="11">
        <v>40408</v>
      </c>
      <c r="N26" s="11">
        <f t="shared" si="1"/>
        <v>40408</v>
      </c>
      <c r="P26">
        <v>100205842</v>
      </c>
      <c r="Q26" s="2">
        <v>640</v>
      </c>
      <c r="R26"/>
    </row>
    <row r="27" spans="1:18" ht="12.75">
      <c r="A27" t="s">
        <v>226</v>
      </c>
      <c r="B27" s="8">
        <v>40394</v>
      </c>
      <c r="C27" s="1">
        <v>66452.06</v>
      </c>
      <c r="D27" t="s">
        <v>227</v>
      </c>
      <c r="E27" t="s">
        <v>206</v>
      </c>
      <c r="F27">
        <v>60001</v>
      </c>
      <c r="G27">
        <v>100101</v>
      </c>
      <c r="H27" t="s">
        <v>204</v>
      </c>
      <c r="I27" t="s">
        <v>207</v>
      </c>
      <c r="J27" t="s">
        <v>207</v>
      </c>
      <c r="K27" s="15">
        <f t="shared" si="0"/>
        <v>40394</v>
      </c>
      <c r="L27" s="11">
        <v>40394</v>
      </c>
      <c r="M27" s="11">
        <v>40394</v>
      </c>
      <c r="N27" s="11">
        <f t="shared" si="1"/>
        <v>40394</v>
      </c>
      <c r="P27">
        <v>100205052</v>
      </c>
      <c r="Q27" s="2">
        <v>640</v>
      </c>
      <c r="R27"/>
    </row>
    <row r="28" spans="1:18" ht="12.75">
      <c r="A28" t="s">
        <v>226</v>
      </c>
      <c r="B28" s="8">
        <v>40394</v>
      </c>
      <c r="C28" s="1">
        <v>3068.5</v>
      </c>
      <c r="D28" t="s">
        <v>227</v>
      </c>
      <c r="E28" t="s">
        <v>206</v>
      </c>
      <c r="F28">
        <v>60001</v>
      </c>
      <c r="G28">
        <v>100101</v>
      </c>
      <c r="H28" t="s">
        <v>204</v>
      </c>
      <c r="I28" t="s">
        <v>207</v>
      </c>
      <c r="J28" t="s">
        <v>207</v>
      </c>
      <c r="K28" s="15">
        <f t="shared" si="0"/>
        <v>40394</v>
      </c>
      <c r="L28" s="11">
        <v>40394</v>
      </c>
      <c r="M28" s="11">
        <v>40394</v>
      </c>
      <c r="N28" s="11">
        <f t="shared" si="1"/>
        <v>40394</v>
      </c>
      <c r="P28">
        <v>100205054</v>
      </c>
      <c r="Q28" s="2">
        <v>80</v>
      </c>
      <c r="R28"/>
    </row>
    <row r="29" spans="1:18" ht="12.75">
      <c r="A29" t="s">
        <v>228</v>
      </c>
      <c r="B29" s="8">
        <v>40391</v>
      </c>
      <c r="C29" s="1">
        <v>-48664</v>
      </c>
      <c r="D29" t="s">
        <v>229</v>
      </c>
      <c r="E29" t="s">
        <v>206</v>
      </c>
      <c r="F29">
        <v>60001</v>
      </c>
      <c r="G29">
        <v>100101</v>
      </c>
      <c r="H29" t="s">
        <v>204</v>
      </c>
      <c r="I29" t="s">
        <v>207</v>
      </c>
      <c r="J29" t="s">
        <v>207</v>
      </c>
      <c r="K29" s="15">
        <f t="shared" si="0"/>
        <v>40391</v>
      </c>
      <c r="L29" s="11">
        <v>40391</v>
      </c>
      <c r="M29" s="11">
        <v>40391</v>
      </c>
      <c r="N29" s="11">
        <f t="shared" si="1"/>
        <v>40391</v>
      </c>
      <c r="P29">
        <v>100204942</v>
      </c>
      <c r="Q29" s="2">
        <v>-504</v>
      </c>
      <c r="R29"/>
    </row>
    <row r="30" spans="1:18" ht="12.75">
      <c r="A30" t="s">
        <v>228</v>
      </c>
      <c r="B30" s="8">
        <v>40389</v>
      </c>
      <c r="C30" s="1">
        <v>48664</v>
      </c>
      <c r="D30" t="s">
        <v>229</v>
      </c>
      <c r="E30" t="s">
        <v>206</v>
      </c>
      <c r="F30">
        <v>60001</v>
      </c>
      <c r="G30">
        <v>100101</v>
      </c>
      <c r="H30" t="s">
        <v>204</v>
      </c>
      <c r="I30" t="s">
        <v>207</v>
      </c>
      <c r="J30" t="s">
        <v>207</v>
      </c>
      <c r="K30" s="15">
        <f t="shared" si="0"/>
        <v>40389</v>
      </c>
      <c r="L30" s="11">
        <v>40389</v>
      </c>
      <c r="M30" s="11">
        <v>40389</v>
      </c>
      <c r="N30" s="11">
        <f t="shared" si="1"/>
        <v>40389</v>
      </c>
      <c r="P30">
        <v>100204799</v>
      </c>
      <c r="Q30" s="2">
        <v>504</v>
      </c>
      <c r="R30"/>
    </row>
    <row r="31" spans="1:18" ht="12.75">
      <c r="A31" t="s">
        <v>230</v>
      </c>
      <c r="B31" s="8">
        <v>40380</v>
      </c>
      <c r="C31" s="1">
        <v>62427.16</v>
      </c>
      <c r="D31" t="s">
        <v>231</v>
      </c>
      <c r="E31" t="s">
        <v>206</v>
      </c>
      <c r="F31">
        <v>60001</v>
      </c>
      <c r="G31">
        <v>100101</v>
      </c>
      <c r="H31" t="s">
        <v>204</v>
      </c>
      <c r="I31" t="s">
        <v>207</v>
      </c>
      <c r="J31" t="s">
        <v>207</v>
      </c>
      <c r="K31" s="15">
        <f t="shared" si="0"/>
        <v>40380</v>
      </c>
      <c r="L31" s="11">
        <v>40380</v>
      </c>
      <c r="M31" s="11">
        <v>40380</v>
      </c>
      <c r="N31" s="11">
        <f t="shared" si="1"/>
        <v>40380</v>
      </c>
      <c r="P31">
        <v>100203737</v>
      </c>
      <c r="Q31" s="2">
        <v>560</v>
      </c>
      <c r="R31"/>
    </row>
    <row r="32" spans="1:18" ht="12.75">
      <c r="A32" t="s">
        <v>230</v>
      </c>
      <c r="B32" s="8">
        <v>40380</v>
      </c>
      <c r="C32" s="1">
        <v>3068.5</v>
      </c>
      <c r="D32" t="s">
        <v>231</v>
      </c>
      <c r="E32" t="s">
        <v>206</v>
      </c>
      <c r="F32">
        <v>60001</v>
      </c>
      <c r="G32">
        <v>100101</v>
      </c>
      <c r="H32" t="s">
        <v>204</v>
      </c>
      <c r="I32" t="s">
        <v>207</v>
      </c>
      <c r="J32" t="s">
        <v>207</v>
      </c>
      <c r="K32" s="15">
        <f t="shared" si="0"/>
        <v>40380</v>
      </c>
      <c r="L32" s="11">
        <v>40380</v>
      </c>
      <c r="M32" s="11">
        <v>40380</v>
      </c>
      <c r="N32" s="11">
        <f t="shared" si="1"/>
        <v>40380</v>
      </c>
      <c r="P32">
        <v>100203738</v>
      </c>
      <c r="Q32" s="2">
        <v>80</v>
      </c>
      <c r="R32"/>
    </row>
    <row r="33" spans="1:18" ht="12.75">
      <c r="A33" t="s">
        <v>232</v>
      </c>
      <c r="B33" s="8">
        <v>40374</v>
      </c>
      <c r="C33" s="1">
        <v>-34760</v>
      </c>
      <c r="D33" t="s">
        <v>233</v>
      </c>
      <c r="E33" t="s">
        <v>206</v>
      </c>
      <c r="F33">
        <v>60001</v>
      </c>
      <c r="G33">
        <v>100101</v>
      </c>
      <c r="H33" t="s">
        <v>204</v>
      </c>
      <c r="I33" t="s">
        <v>207</v>
      </c>
      <c r="J33" t="s">
        <v>207</v>
      </c>
      <c r="K33" s="15">
        <f t="shared" si="0"/>
        <v>40374</v>
      </c>
      <c r="L33" s="11">
        <v>40374</v>
      </c>
      <c r="M33" s="11">
        <v>40374</v>
      </c>
      <c r="N33" s="11">
        <f t="shared" si="1"/>
        <v>40374</v>
      </c>
      <c r="P33">
        <v>100203429</v>
      </c>
      <c r="Q33" s="2">
        <v>-360</v>
      </c>
      <c r="R33"/>
    </row>
    <row r="34" spans="1:18" ht="12.75">
      <c r="A34" t="s">
        <v>234</v>
      </c>
      <c r="B34" s="8">
        <v>40366</v>
      </c>
      <c r="C34" s="1">
        <v>66454.69</v>
      </c>
      <c r="D34" t="s">
        <v>235</v>
      </c>
      <c r="E34" t="s">
        <v>206</v>
      </c>
      <c r="F34">
        <v>60001</v>
      </c>
      <c r="G34">
        <v>100101</v>
      </c>
      <c r="H34" t="s">
        <v>204</v>
      </c>
      <c r="I34" t="s">
        <v>207</v>
      </c>
      <c r="J34" t="s">
        <v>207</v>
      </c>
      <c r="K34" s="15">
        <f t="shared" si="0"/>
        <v>40366</v>
      </c>
      <c r="L34" s="11">
        <v>40366</v>
      </c>
      <c r="M34" s="11">
        <v>40366</v>
      </c>
      <c r="N34" s="11">
        <f t="shared" si="1"/>
        <v>40366</v>
      </c>
      <c r="P34">
        <v>100203022</v>
      </c>
      <c r="Q34" s="2">
        <v>600</v>
      </c>
      <c r="R34"/>
    </row>
    <row r="35" spans="1:18" ht="12.75">
      <c r="A35" t="s">
        <v>234</v>
      </c>
      <c r="B35" s="8">
        <v>40366</v>
      </c>
      <c r="C35" s="1">
        <v>3068.5</v>
      </c>
      <c r="D35" t="s">
        <v>235</v>
      </c>
      <c r="E35" t="s">
        <v>206</v>
      </c>
      <c r="F35">
        <v>60001</v>
      </c>
      <c r="G35">
        <v>100101</v>
      </c>
      <c r="H35" t="s">
        <v>204</v>
      </c>
      <c r="I35" t="s">
        <v>207</v>
      </c>
      <c r="J35" t="s">
        <v>207</v>
      </c>
      <c r="K35" s="15">
        <f t="shared" si="0"/>
        <v>40366</v>
      </c>
      <c r="L35" s="11">
        <v>40366</v>
      </c>
      <c r="M35" s="11">
        <v>40366</v>
      </c>
      <c r="N35" s="11">
        <f t="shared" si="1"/>
        <v>40366</v>
      </c>
      <c r="P35">
        <v>100203023</v>
      </c>
      <c r="Q35" s="2">
        <v>80</v>
      </c>
      <c r="R35"/>
    </row>
    <row r="36" spans="1:18" ht="12.75">
      <c r="A36" t="s">
        <v>210</v>
      </c>
      <c r="B36" s="8">
        <v>40478</v>
      </c>
      <c r="C36" s="1">
        <v>5950.95</v>
      </c>
      <c r="D36" t="s">
        <v>211</v>
      </c>
      <c r="E36" t="s">
        <v>236</v>
      </c>
      <c r="F36">
        <v>60003</v>
      </c>
      <c r="G36">
        <v>100101</v>
      </c>
      <c r="H36" t="s">
        <v>204</v>
      </c>
      <c r="I36" t="s">
        <v>207</v>
      </c>
      <c r="J36" t="s">
        <v>207</v>
      </c>
      <c r="K36" s="15">
        <f t="shared" si="0"/>
        <v>40478</v>
      </c>
      <c r="L36" s="11">
        <v>40478</v>
      </c>
      <c r="M36" s="11">
        <v>40478</v>
      </c>
      <c r="N36" s="11">
        <f t="shared" si="1"/>
        <v>40478</v>
      </c>
      <c r="P36">
        <v>100211426</v>
      </c>
      <c r="Q36" s="2">
        <v>0</v>
      </c>
      <c r="R36"/>
    </row>
    <row r="37" spans="1:18" ht="12.75">
      <c r="A37" t="s">
        <v>212</v>
      </c>
      <c r="B37" s="8">
        <v>40464</v>
      </c>
      <c r="C37" s="1">
        <v>5950.95</v>
      </c>
      <c r="D37" t="s">
        <v>213</v>
      </c>
      <c r="E37" t="s">
        <v>236</v>
      </c>
      <c r="F37">
        <v>60003</v>
      </c>
      <c r="G37">
        <v>100101</v>
      </c>
      <c r="H37" t="s">
        <v>204</v>
      </c>
      <c r="I37" t="s">
        <v>207</v>
      </c>
      <c r="J37" t="s">
        <v>207</v>
      </c>
      <c r="K37" s="15">
        <f t="shared" si="0"/>
        <v>40464</v>
      </c>
      <c r="L37" s="11">
        <v>40464</v>
      </c>
      <c r="M37" s="11">
        <v>40464</v>
      </c>
      <c r="N37" s="11">
        <f t="shared" si="1"/>
        <v>40464</v>
      </c>
      <c r="P37">
        <v>100210468</v>
      </c>
      <c r="Q37" s="2">
        <v>0</v>
      </c>
      <c r="R37"/>
    </row>
    <row r="38" spans="1:18" ht="12.75">
      <c r="A38" t="s">
        <v>216</v>
      </c>
      <c r="B38" s="8">
        <v>40450</v>
      </c>
      <c r="C38" s="1">
        <v>5950.95</v>
      </c>
      <c r="D38" t="s">
        <v>217</v>
      </c>
      <c r="E38" t="s">
        <v>236</v>
      </c>
      <c r="F38">
        <v>60003</v>
      </c>
      <c r="G38">
        <v>100101</v>
      </c>
      <c r="H38" t="s">
        <v>204</v>
      </c>
      <c r="I38" t="s">
        <v>207</v>
      </c>
      <c r="J38" t="s">
        <v>207</v>
      </c>
      <c r="K38" s="15">
        <f t="shared" si="0"/>
        <v>40450</v>
      </c>
      <c r="L38" s="11">
        <v>40450</v>
      </c>
      <c r="M38" s="11">
        <v>40450</v>
      </c>
      <c r="N38" s="11">
        <f t="shared" si="1"/>
        <v>40450</v>
      </c>
      <c r="P38">
        <v>100209256</v>
      </c>
      <c r="Q38" s="2">
        <v>0</v>
      </c>
      <c r="R38"/>
    </row>
    <row r="39" spans="1:18" ht="12.75">
      <c r="A39" t="s">
        <v>218</v>
      </c>
      <c r="B39" s="8">
        <v>40436</v>
      </c>
      <c r="C39" s="1">
        <v>5950.95</v>
      </c>
      <c r="D39" t="s">
        <v>219</v>
      </c>
      <c r="E39" t="s">
        <v>236</v>
      </c>
      <c r="F39">
        <v>60003</v>
      </c>
      <c r="G39">
        <v>100101</v>
      </c>
      <c r="H39" t="s">
        <v>204</v>
      </c>
      <c r="I39" t="s">
        <v>207</v>
      </c>
      <c r="J39" t="s">
        <v>207</v>
      </c>
      <c r="K39" s="15">
        <f t="shared" si="0"/>
        <v>40436</v>
      </c>
      <c r="L39" s="11">
        <v>40436</v>
      </c>
      <c r="M39" s="11">
        <v>40436</v>
      </c>
      <c r="N39" s="11">
        <f t="shared" si="1"/>
        <v>40436</v>
      </c>
      <c r="P39">
        <v>100208145</v>
      </c>
      <c r="Q39" s="2">
        <v>0</v>
      </c>
      <c r="R39"/>
    </row>
    <row r="40" spans="1:18" ht="12.75">
      <c r="A40" t="s">
        <v>220</v>
      </c>
      <c r="B40" s="8">
        <v>40422</v>
      </c>
      <c r="C40" s="1">
        <v>5950.95</v>
      </c>
      <c r="D40" t="s">
        <v>221</v>
      </c>
      <c r="E40" t="s">
        <v>236</v>
      </c>
      <c r="F40">
        <v>60003</v>
      </c>
      <c r="G40">
        <v>100101</v>
      </c>
      <c r="H40" t="s">
        <v>204</v>
      </c>
      <c r="I40" t="s">
        <v>207</v>
      </c>
      <c r="J40" t="s">
        <v>207</v>
      </c>
      <c r="K40" s="15">
        <f t="shared" si="0"/>
        <v>40422</v>
      </c>
      <c r="L40" s="11">
        <v>40422</v>
      </c>
      <c r="M40" s="11">
        <v>40422</v>
      </c>
      <c r="N40" s="11">
        <f t="shared" si="1"/>
        <v>40422</v>
      </c>
      <c r="P40">
        <v>100207326</v>
      </c>
      <c r="Q40" s="2">
        <v>0</v>
      </c>
      <c r="R40"/>
    </row>
    <row r="41" spans="1:18" ht="12.75">
      <c r="A41" t="s">
        <v>224</v>
      </c>
      <c r="B41" s="8">
        <v>40408</v>
      </c>
      <c r="C41" s="1">
        <v>5950.95</v>
      </c>
      <c r="D41" t="s">
        <v>225</v>
      </c>
      <c r="E41" t="s">
        <v>236</v>
      </c>
      <c r="F41">
        <v>60003</v>
      </c>
      <c r="G41">
        <v>100101</v>
      </c>
      <c r="H41" t="s">
        <v>204</v>
      </c>
      <c r="I41" t="s">
        <v>207</v>
      </c>
      <c r="J41" t="s">
        <v>207</v>
      </c>
      <c r="K41" s="15">
        <f t="shared" si="0"/>
        <v>40408</v>
      </c>
      <c r="L41" s="11">
        <v>40408</v>
      </c>
      <c r="M41" s="11">
        <v>40408</v>
      </c>
      <c r="N41" s="11">
        <f t="shared" si="1"/>
        <v>40408</v>
      </c>
      <c r="P41">
        <v>100205842</v>
      </c>
      <c r="Q41" s="2">
        <v>0</v>
      </c>
      <c r="R41"/>
    </row>
    <row r="42" spans="1:18" ht="12.75">
      <c r="A42" t="s">
        <v>226</v>
      </c>
      <c r="B42" s="8">
        <v>40394</v>
      </c>
      <c r="C42" s="1">
        <v>5950.95</v>
      </c>
      <c r="D42" t="s">
        <v>227</v>
      </c>
      <c r="E42" t="s">
        <v>236</v>
      </c>
      <c r="F42">
        <v>60003</v>
      </c>
      <c r="G42">
        <v>100101</v>
      </c>
      <c r="H42" t="s">
        <v>204</v>
      </c>
      <c r="I42" t="s">
        <v>207</v>
      </c>
      <c r="J42" t="s">
        <v>207</v>
      </c>
      <c r="K42" s="15">
        <f t="shared" si="0"/>
        <v>40394</v>
      </c>
      <c r="L42" s="11">
        <v>40394</v>
      </c>
      <c r="M42" s="11">
        <v>40394</v>
      </c>
      <c r="N42" s="11">
        <f t="shared" si="1"/>
        <v>40394</v>
      </c>
      <c r="P42">
        <v>100205052</v>
      </c>
      <c r="Q42" s="2">
        <v>0</v>
      </c>
      <c r="R42"/>
    </row>
    <row r="43" spans="1:18" ht="12.75">
      <c r="A43" t="s">
        <v>230</v>
      </c>
      <c r="B43" s="8">
        <v>40380</v>
      </c>
      <c r="C43" s="1">
        <v>5950.95</v>
      </c>
      <c r="D43" t="s">
        <v>231</v>
      </c>
      <c r="E43" t="s">
        <v>236</v>
      </c>
      <c r="F43">
        <v>60003</v>
      </c>
      <c r="G43">
        <v>100101</v>
      </c>
      <c r="H43" t="s">
        <v>204</v>
      </c>
      <c r="I43" t="s">
        <v>207</v>
      </c>
      <c r="J43" t="s">
        <v>207</v>
      </c>
      <c r="K43" s="15">
        <f t="shared" si="0"/>
        <v>40380</v>
      </c>
      <c r="L43" s="11">
        <v>40380</v>
      </c>
      <c r="M43" s="11">
        <v>40380</v>
      </c>
      <c r="N43" s="11">
        <f t="shared" si="1"/>
        <v>40380</v>
      </c>
      <c r="P43">
        <v>100203737</v>
      </c>
      <c r="Q43" s="2">
        <v>0</v>
      </c>
      <c r="R43"/>
    </row>
    <row r="44" spans="1:18" ht="12.75">
      <c r="A44" t="s">
        <v>234</v>
      </c>
      <c r="B44" s="8">
        <v>40366</v>
      </c>
      <c r="C44" s="1">
        <v>5950.95</v>
      </c>
      <c r="D44" t="s">
        <v>235</v>
      </c>
      <c r="E44" t="s">
        <v>236</v>
      </c>
      <c r="F44">
        <v>60003</v>
      </c>
      <c r="G44">
        <v>100101</v>
      </c>
      <c r="H44" t="s">
        <v>204</v>
      </c>
      <c r="I44" t="s">
        <v>207</v>
      </c>
      <c r="J44" t="s">
        <v>207</v>
      </c>
      <c r="K44" s="15">
        <f t="shared" si="0"/>
        <v>40366</v>
      </c>
      <c r="L44" s="11">
        <v>40366</v>
      </c>
      <c r="M44" s="11">
        <v>40366</v>
      </c>
      <c r="N44" s="11">
        <f t="shared" si="1"/>
        <v>40366</v>
      </c>
      <c r="P44">
        <v>100203022</v>
      </c>
      <c r="Q44" s="2">
        <v>0</v>
      </c>
      <c r="R44"/>
    </row>
    <row r="45" spans="1:18" ht="12.75">
      <c r="A45" t="s">
        <v>214</v>
      </c>
      <c r="B45" s="8">
        <v>40480</v>
      </c>
      <c r="C45" s="1">
        <v>-115701.89</v>
      </c>
      <c r="D45" t="s">
        <v>238</v>
      </c>
      <c r="E45" t="s">
        <v>237</v>
      </c>
      <c r="F45">
        <v>60421</v>
      </c>
      <c r="G45">
        <v>100101</v>
      </c>
      <c r="H45" t="s">
        <v>204</v>
      </c>
      <c r="I45" t="s">
        <v>207</v>
      </c>
      <c r="J45" t="s">
        <v>207</v>
      </c>
      <c r="K45" s="15">
        <f t="shared" si="0"/>
        <v>40480</v>
      </c>
      <c r="L45" s="11">
        <v>40480</v>
      </c>
      <c r="M45" s="11">
        <v>40480</v>
      </c>
      <c r="N45" s="11">
        <f t="shared" si="1"/>
        <v>40480</v>
      </c>
      <c r="P45">
        <v>100212062</v>
      </c>
      <c r="Q45" s="2">
        <v>0</v>
      </c>
      <c r="R45"/>
    </row>
    <row r="46" spans="1:18" ht="12.75">
      <c r="A46" t="s">
        <v>214</v>
      </c>
      <c r="B46" s="8">
        <v>40480</v>
      </c>
      <c r="C46" s="1">
        <v>-690.41</v>
      </c>
      <c r="D46" t="s">
        <v>239</v>
      </c>
      <c r="E46" t="s">
        <v>237</v>
      </c>
      <c r="F46">
        <v>60421</v>
      </c>
      <c r="G46">
        <v>100101</v>
      </c>
      <c r="H46" t="s">
        <v>204</v>
      </c>
      <c r="I46" t="s">
        <v>207</v>
      </c>
      <c r="J46" t="s">
        <v>207</v>
      </c>
      <c r="K46" s="15">
        <f t="shared" si="0"/>
        <v>40480</v>
      </c>
      <c r="L46" s="11">
        <v>40480</v>
      </c>
      <c r="M46" s="11">
        <v>40480</v>
      </c>
      <c r="N46" s="11">
        <f t="shared" si="1"/>
        <v>40480</v>
      </c>
      <c r="P46">
        <v>100212062</v>
      </c>
      <c r="Q46" s="2">
        <v>0</v>
      </c>
      <c r="R46"/>
    </row>
    <row r="47" spans="1:18" ht="12.75">
      <c r="A47" t="s">
        <v>214</v>
      </c>
      <c r="B47" s="8">
        <v>40480</v>
      </c>
      <c r="C47" s="1">
        <v>-32315.06</v>
      </c>
      <c r="D47" t="s">
        <v>240</v>
      </c>
      <c r="E47" t="s">
        <v>237</v>
      </c>
      <c r="F47">
        <v>60421</v>
      </c>
      <c r="G47">
        <v>100101</v>
      </c>
      <c r="H47" t="s">
        <v>204</v>
      </c>
      <c r="I47" t="s">
        <v>207</v>
      </c>
      <c r="J47" t="s">
        <v>207</v>
      </c>
      <c r="K47" s="15">
        <f t="shared" si="0"/>
        <v>40480</v>
      </c>
      <c r="L47" s="11">
        <v>40480</v>
      </c>
      <c r="M47" s="11">
        <v>40480</v>
      </c>
      <c r="N47" s="11">
        <f t="shared" si="1"/>
        <v>40480</v>
      </c>
      <c r="P47">
        <v>100212063</v>
      </c>
      <c r="Q47" s="2">
        <v>0</v>
      </c>
      <c r="R47"/>
    </row>
    <row r="48" spans="1:18" ht="12.75">
      <c r="A48" t="s">
        <v>208</v>
      </c>
      <c r="B48" s="8">
        <v>40480</v>
      </c>
      <c r="C48" s="1">
        <v>127396.14</v>
      </c>
      <c r="D48" t="s">
        <v>241</v>
      </c>
      <c r="E48" t="s">
        <v>237</v>
      </c>
      <c r="F48">
        <v>60421</v>
      </c>
      <c r="G48">
        <v>100101</v>
      </c>
      <c r="H48" t="s">
        <v>204</v>
      </c>
      <c r="I48" t="s">
        <v>207</v>
      </c>
      <c r="J48" t="s">
        <v>207</v>
      </c>
      <c r="K48" s="15">
        <f t="shared" si="0"/>
        <v>40480</v>
      </c>
      <c r="L48" s="11">
        <v>40480</v>
      </c>
      <c r="M48" s="11">
        <v>40480</v>
      </c>
      <c r="N48" s="11">
        <f t="shared" si="1"/>
        <v>40480</v>
      </c>
      <c r="P48">
        <v>100212064</v>
      </c>
      <c r="Q48" s="2">
        <v>0</v>
      </c>
      <c r="R48"/>
    </row>
    <row r="49" spans="1:18" ht="12.75">
      <c r="A49" t="s">
        <v>208</v>
      </c>
      <c r="B49" s="8">
        <v>40480</v>
      </c>
      <c r="C49" s="1">
        <v>7958.9</v>
      </c>
      <c r="D49" t="s">
        <v>242</v>
      </c>
      <c r="E49" t="s">
        <v>237</v>
      </c>
      <c r="F49">
        <v>60421</v>
      </c>
      <c r="G49">
        <v>100101</v>
      </c>
      <c r="H49" t="s">
        <v>204</v>
      </c>
      <c r="I49" t="s">
        <v>207</v>
      </c>
      <c r="J49" t="s">
        <v>207</v>
      </c>
      <c r="K49" s="15">
        <f t="shared" si="0"/>
        <v>40480</v>
      </c>
      <c r="L49" s="11">
        <v>40480</v>
      </c>
      <c r="M49" s="11">
        <v>40480</v>
      </c>
      <c r="N49" s="11">
        <f t="shared" si="1"/>
        <v>40480</v>
      </c>
      <c r="P49">
        <v>100212064</v>
      </c>
      <c r="Q49" s="2">
        <v>0</v>
      </c>
      <c r="R49"/>
    </row>
    <row r="50" spans="1:18" ht="12.75">
      <c r="A50" t="s">
        <v>208</v>
      </c>
      <c r="B50" s="8">
        <v>40480</v>
      </c>
      <c r="C50" s="1">
        <v>690.41</v>
      </c>
      <c r="D50" t="s">
        <v>243</v>
      </c>
      <c r="E50" t="s">
        <v>237</v>
      </c>
      <c r="F50">
        <v>60421</v>
      </c>
      <c r="G50">
        <v>100101</v>
      </c>
      <c r="H50" t="s">
        <v>204</v>
      </c>
      <c r="I50" t="s">
        <v>207</v>
      </c>
      <c r="J50" t="s">
        <v>207</v>
      </c>
      <c r="K50" s="15">
        <f t="shared" si="0"/>
        <v>40480</v>
      </c>
      <c r="L50" s="11">
        <v>40480</v>
      </c>
      <c r="M50" s="11">
        <v>40480</v>
      </c>
      <c r="N50" s="11">
        <f t="shared" si="1"/>
        <v>40480</v>
      </c>
      <c r="P50">
        <v>100212064</v>
      </c>
      <c r="Q50" s="2">
        <v>0</v>
      </c>
      <c r="R50"/>
    </row>
    <row r="51" spans="1:18" ht="12.75">
      <c r="A51" t="s">
        <v>208</v>
      </c>
      <c r="B51" s="8">
        <v>40480</v>
      </c>
      <c r="C51" s="1">
        <v>24356.16</v>
      </c>
      <c r="D51" t="s">
        <v>242</v>
      </c>
      <c r="E51" t="s">
        <v>237</v>
      </c>
      <c r="F51">
        <v>60421</v>
      </c>
      <c r="G51">
        <v>100101</v>
      </c>
      <c r="H51" t="s">
        <v>204</v>
      </c>
      <c r="I51" t="s">
        <v>207</v>
      </c>
      <c r="J51" t="s">
        <v>207</v>
      </c>
      <c r="K51" s="15">
        <f t="shared" si="0"/>
        <v>40480</v>
      </c>
      <c r="L51" s="11">
        <v>40480</v>
      </c>
      <c r="M51" s="11">
        <v>40480</v>
      </c>
      <c r="N51" s="11">
        <f t="shared" si="1"/>
        <v>40480</v>
      </c>
      <c r="P51">
        <v>100212065</v>
      </c>
      <c r="Q51" s="2">
        <v>0</v>
      </c>
      <c r="R51"/>
    </row>
    <row r="52" spans="1:18" ht="12.75">
      <c r="A52" t="s">
        <v>214</v>
      </c>
      <c r="B52" s="8">
        <v>40450</v>
      </c>
      <c r="C52" s="1">
        <v>115701.89</v>
      </c>
      <c r="D52" t="s">
        <v>238</v>
      </c>
      <c r="E52" t="s">
        <v>237</v>
      </c>
      <c r="F52">
        <v>60421</v>
      </c>
      <c r="G52">
        <v>100101</v>
      </c>
      <c r="H52" t="s">
        <v>204</v>
      </c>
      <c r="I52" t="s">
        <v>207</v>
      </c>
      <c r="J52" t="s">
        <v>207</v>
      </c>
      <c r="K52" s="15">
        <f t="shared" si="0"/>
        <v>40450</v>
      </c>
      <c r="L52" s="11">
        <v>40450</v>
      </c>
      <c r="M52" s="11">
        <v>40450</v>
      </c>
      <c r="N52" s="11">
        <f t="shared" si="1"/>
        <v>40450</v>
      </c>
      <c r="P52">
        <v>100209370</v>
      </c>
      <c r="Q52" s="2">
        <v>0</v>
      </c>
      <c r="R52"/>
    </row>
    <row r="53" spans="1:18" ht="12.75">
      <c r="A53" t="s">
        <v>214</v>
      </c>
      <c r="B53" s="8">
        <v>40450</v>
      </c>
      <c r="C53" s="1">
        <v>690.41</v>
      </c>
      <c r="D53" t="s">
        <v>239</v>
      </c>
      <c r="E53" t="s">
        <v>237</v>
      </c>
      <c r="F53">
        <v>60421</v>
      </c>
      <c r="G53">
        <v>100101</v>
      </c>
      <c r="H53" t="s">
        <v>204</v>
      </c>
      <c r="I53" t="s">
        <v>207</v>
      </c>
      <c r="J53" t="s">
        <v>207</v>
      </c>
      <c r="K53" s="15">
        <f t="shared" si="0"/>
        <v>40450</v>
      </c>
      <c r="L53" s="11">
        <v>40450</v>
      </c>
      <c r="M53" s="11">
        <v>40450</v>
      </c>
      <c r="N53" s="11">
        <f t="shared" si="1"/>
        <v>40450</v>
      </c>
      <c r="P53">
        <v>100209370</v>
      </c>
      <c r="Q53" s="2">
        <v>0</v>
      </c>
      <c r="R53"/>
    </row>
    <row r="54" spans="1:18" ht="12.75">
      <c r="A54" t="s">
        <v>214</v>
      </c>
      <c r="B54" s="8">
        <v>40450</v>
      </c>
      <c r="C54" s="1">
        <v>32315.06</v>
      </c>
      <c r="D54" t="s">
        <v>240</v>
      </c>
      <c r="E54" t="s">
        <v>237</v>
      </c>
      <c r="F54">
        <v>60421</v>
      </c>
      <c r="G54">
        <v>100101</v>
      </c>
      <c r="H54" t="s">
        <v>204</v>
      </c>
      <c r="I54" t="s">
        <v>207</v>
      </c>
      <c r="J54" t="s">
        <v>207</v>
      </c>
      <c r="K54" s="15">
        <f t="shared" si="0"/>
        <v>40450</v>
      </c>
      <c r="L54" s="11">
        <v>40450</v>
      </c>
      <c r="M54" s="11">
        <v>40450</v>
      </c>
      <c r="N54" s="11">
        <f t="shared" si="1"/>
        <v>40450</v>
      </c>
      <c r="P54">
        <v>100209371</v>
      </c>
      <c r="Q54" s="2">
        <v>0</v>
      </c>
      <c r="R54"/>
    </row>
    <row r="55" spans="1:18" ht="12.75">
      <c r="A55" t="s">
        <v>222</v>
      </c>
      <c r="B55" s="8">
        <v>40450</v>
      </c>
      <c r="C55" s="1">
        <v>-125207.53</v>
      </c>
      <c r="D55" t="s">
        <v>244</v>
      </c>
      <c r="E55" t="s">
        <v>237</v>
      </c>
      <c r="F55">
        <v>60421</v>
      </c>
      <c r="G55">
        <v>100101</v>
      </c>
      <c r="H55" t="s">
        <v>204</v>
      </c>
      <c r="I55" t="s">
        <v>207</v>
      </c>
      <c r="J55" t="s">
        <v>207</v>
      </c>
      <c r="K55" s="15">
        <f t="shared" si="0"/>
        <v>40450</v>
      </c>
      <c r="L55" s="11">
        <v>40450</v>
      </c>
      <c r="M55" s="11">
        <v>40450</v>
      </c>
      <c r="N55" s="11">
        <f t="shared" si="1"/>
        <v>40450</v>
      </c>
      <c r="P55">
        <v>100209372</v>
      </c>
      <c r="Q55" s="2">
        <v>0</v>
      </c>
      <c r="R55"/>
    </row>
    <row r="56" spans="1:18" ht="12.75">
      <c r="A56" t="s">
        <v>222</v>
      </c>
      <c r="B56" s="8">
        <v>40450</v>
      </c>
      <c r="C56" s="1">
        <v>-690.41</v>
      </c>
      <c r="D56" t="s">
        <v>245</v>
      </c>
      <c r="E56" t="s">
        <v>237</v>
      </c>
      <c r="F56">
        <v>60421</v>
      </c>
      <c r="G56">
        <v>100101</v>
      </c>
      <c r="H56" t="s">
        <v>204</v>
      </c>
      <c r="I56" t="s">
        <v>207</v>
      </c>
      <c r="J56" t="s">
        <v>207</v>
      </c>
      <c r="K56" s="15">
        <f t="shared" si="0"/>
        <v>40450</v>
      </c>
      <c r="L56" s="11">
        <v>40450</v>
      </c>
      <c r="M56" s="11">
        <v>40450</v>
      </c>
      <c r="N56" s="11">
        <f t="shared" si="1"/>
        <v>40450</v>
      </c>
      <c r="P56">
        <v>100209372</v>
      </c>
      <c r="Q56" s="2">
        <v>0</v>
      </c>
      <c r="R56"/>
    </row>
    <row r="57" spans="1:18" ht="12.75">
      <c r="A57" t="s">
        <v>222</v>
      </c>
      <c r="B57" s="8">
        <v>40450</v>
      </c>
      <c r="C57" s="1">
        <v>-24260.27</v>
      </c>
      <c r="D57" t="s">
        <v>246</v>
      </c>
      <c r="E57" t="s">
        <v>237</v>
      </c>
      <c r="F57">
        <v>60421</v>
      </c>
      <c r="G57">
        <v>100101</v>
      </c>
      <c r="H57" t="s">
        <v>204</v>
      </c>
      <c r="I57" t="s">
        <v>207</v>
      </c>
      <c r="J57" t="s">
        <v>207</v>
      </c>
      <c r="K57" s="15">
        <f t="shared" si="0"/>
        <v>40450</v>
      </c>
      <c r="L57" s="11">
        <v>40450</v>
      </c>
      <c r="M57" s="11">
        <v>40450</v>
      </c>
      <c r="N57" s="11">
        <f t="shared" si="1"/>
        <v>40450</v>
      </c>
      <c r="P57">
        <v>100209373</v>
      </c>
      <c r="Q57" s="2">
        <v>0</v>
      </c>
      <c r="R57"/>
    </row>
    <row r="58" spans="1:18" ht="12.75">
      <c r="A58" t="s">
        <v>228</v>
      </c>
      <c r="B58" s="8">
        <v>40421</v>
      </c>
      <c r="C58" s="1">
        <v>-119277.58</v>
      </c>
      <c r="D58" t="s">
        <v>247</v>
      </c>
      <c r="E58" t="s">
        <v>237</v>
      </c>
      <c r="F58">
        <v>60421</v>
      </c>
      <c r="G58">
        <v>100101</v>
      </c>
      <c r="H58" t="s">
        <v>204</v>
      </c>
      <c r="I58" t="s">
        <v>207</v>
      </c>
      <c r="J58" t="s">
        <v>207</v>
      </c>
      <c r="K58" s="15">
        <f t="shared" si="0"/>
        <v>40421</v>
      </c>
      <c r="L58" s="11">
        <v>40421</v>
      </c>
      <c r="M58" s="11">
        <v>40421</v>
      </c>
      <c r="N58" s="11">
        <f t="shared" si="1"/>
        <v>40421</v>
      </c>
      <c r="P58">
        <v>100207165</v>
      </c>
      <c r="Q58" s="2">
        <v>0</v>
      </c>
      <c r="R58"/>
    </row>
    <row r="59" spans="1:18" ht="12.75">
      <c r="A59" t="s">
        <v>228</v>
      </c>
      <c r="B59" s="8">
        <v>40421</v>
      </c>
      <c r="C59" s="1">
        <v>-24260.27</v>
      </c>
      <c r="D59" t="s">
        <v>248</v>
      </c>
      <c r="E59" t="s">
        <v>237</v>
      </c>
      <c r="F59">
        <v>60421</v>
      </c>
      <c r="G59">
        <v>100101</v>
      </c>
      <c r="H59" t="s">
        <v>204</v>
      </c>
      <c r="I59" t="s">
        <v>207</v>
      </c>
      <c r="J59" t="s">
        <v>207</v>
      </c>
      <c r="K59" s="15">
        <f t="shared" si="0"/>
        <v>40421</v>
      </c>
      <c r="L59" s="11">
        <v>40421</v>
      </c>
      <c r="M59" s="11">
        <v>40421</v>
      </c>
      <c r="N59" s="11">
        <f t="shared" si="1"/>
        <v>40421</v>
      </c>
      <c r="P59">
        <v>100207166</v>
      </c>
      <c r="Q59" s="2">
        <v>0</v>
      </c>
      <c r="R59"/>
    </row>
    <row r="60" spans="1:18" ht="12.75">
      <c r="A60" t="s">
        <v>228</v>
      </c>
      <c r="B60" s="8">
        <v>40421</v>
      </c>
      <c r="C60" s="1">
        <v>-690.41</v>
      </c>
      <c r="D60" t="s">
        <v>249</v>
      </c>
      <c r="E60" t="s">
        <v>237</v>
      </c>
      <c r="F60">
        <v>60421</v>
      </c>
      <c r="G60">
        <v>100101</v>
      </c>
      <c r="H60" t="s">
        <v>204</v>
      </c>
      <c r="I60" t="s">
        <v>207</v>
      </c>
      <c r="J60" t="s">
        <v>207</v>
      </c>
      <c r="K60" s="15">
        <f t="shared" si="0"/>
        <v>40421</v>
      </c>
      <c r="L60" s="11">
        <v>40421</v>
      </c>
      <c r="M60" s="11">
        <v>40421</v>
      </c>
      <c r="N60" s="11">
        <f t="shared" si="1"/>
        <v>40421</v>
      </c>
      <c r="P60">
        <v>100207166</v>
      </c>
      <c r="Q60" s="2">
        <v>0</v>
      </c>
      <c r="R60"/>
    </row>
    <row r="61" spans="1:18" ht="12.75">
      <c r="A61" t="s">
        <v>222</v>
      </c>
      <c r="B61" s="8">
        <v>40421</v>
      </c>
      <c r="C61" s="1">
        <v>125207.53</v>
      </c>
      <c r="D61" t="s">
        <v>244</v>
      </c>
      <c r="E61" t="s">
        <v>237</v>
      </c>
      <c r="F61">
        <v>60421</v>
      </c>
      <c r="G61">
        <v>100101</v>
      </c>
      <c r="H61" t="s">
        <v>204</v>
      </c>
      <c r="I61" t="s">
        <v>207</v>
      </c>
      <c r="J61" t="s">
        <v>207</v>
      </c>
      <c r="K61" s="15">
        <f t="shared" si="0"/>
        <v>40421</v>
      </c>
      <c r="L61" s="11">
        <v>40421</v>
      </c>
      <c r="M61" s="11">
        <v>40421</v>
      </c>
      <c r="N61" s="11">
        <f t="shared" si="1"/>
        <v>40421</v>
      </c>
      <c r="P61">
        <v>100207163</v>
      </c>
      <c r="Q61" s="2">
        <v>0</v>
      </c>
      <c r="R61"/>
    </row>
    <row r="62" spans="1:18" ht="12.75">
      <c r="A62" t="s">
        <v>222</v>
      </c>
      <c r="B62" s="8">
        <v>40421</v>
      </c>
      <c r="C62" s="1">
        <v>690.41</v>
      </c>
      <c r="D62" t="s">
        <v>245</v>
      </c>
      <c r="E62" t="s">
        <v>237</v>
      </c>
      <c r="F62">
        <v>60421</v>
      </c>
      <c r="G62">
        <v>100101</v>
      </c>
      <c r="H62" t="s">
        <v>204</v>
      </c>
      <c r="I62" t="s">
        <v>207</v>
      </c>
      <c r="J62" t="s">
        <v>207</v>
      </c>
      <c r="K62" s="15">
        <f t="shared" si="0"/>
        <v>40421</v>
      </c>
      <c r="L62" s="11">
        <v>40421</v>
      </c>
      <c r="M62" s="11">
        <v>40421</v>
      </c>
      <c r="N62" s="11">
        <f t="shared" si="1"/>
        <v>40421</v>
      </c>
      <c r="P62">
        <v>100207163</v>
      </c>
      <c r="Q62" s="2">
        <v>0</v>
      </c>
      <c r="R62"/>
    </row>
    <row r="63" spans="1:18" ht="12.75">
      <c r="A63" t="s">
        <v>222</v>
      </c>
      <c r="B63" s="8">
        <v>40421</v>
      </c>
      <c r="C63" s="1">
        <v>24260.27</v>
      </c>
      <c r="D63" t="s">
        <v>246</v>
      </c>
      <c r="E63" t="s">
        <v>237</v>
      </c>
      <c r="F63">
        <v>60421</v>
      </c>
      <c r="G63">
        <v>100101</v>
      </c>
      <c r="H63" t="s">
        <v>204</v>
      </c>
      <c r="I63" t="s">
        <v>207</v>
      </c>
      <c r="J63" t="s">
        <v>207</v>
      </c>
      <c r="K63" s="15">
        <f t="shared" si="0"/>
        <v>40421</v>
      </c>
      <c r="L63" s="11">
        <v>40421</v>
      </c>
      <c r="M63" s="11">
        <v>40421</v>
      </c>
      <c r="N63" s="11">
        <f t="shared" si="1"/>
        <v>40421</v>
      </c>
      <c r="P63">
        <v>100207164</v>
      </c>
      <c r="Q63" s="2">
        <v>0</v>
      </c>
      <c r="R63"/>
    </row>
    <row r="64" spans="1:18" ht="12.75">
      <c r="A64" t="s">
        <v>232</v>
      </c>
      <c r="B64" s="8">
        <v>40389</v>
      </c>
      <c r="C64" s="1">
        <v>-121939.53</v>
      </c>
      <c r="D64" t="s">
        <v>250</v>
      </c>
      <c r="E64" t="s">
        <v>237</v>
      </c>
      <c r="F64">
        <v>60421</v>
      </c>
      <c r="G64">
        <v>100101</v>
      </c>
      <c r="H64" t="s">
        <v>204</v>
      </c>
      <c r="I64" t="s">
        <v>207</v>
      </c>
      <c r="J64" t="s">
        <v>207</v>
      </c>
      <c r="K64" s="15">
        <f t="shared" si="0"/>
        <v>40389</v>
      </c>
      <c r="L64" s="11">
        <v>40389</v>
      </c>
      <c r="M64" s="11">
        <v>40389</v>
      </c>
      <c r="N64" s="11">
        <f t="shared" si="1"/>
        <v>40389</v>
      </c>
      <c r="P64">
        <v>100204795</v>
      </c>
      <c r="Q64" s="2">
        <v>0</v>
      </c>
      <c r="R64"/>
    </row>
    <row r="65" spans="1:18" ht="12.75">
      <c r="A65" t="s">
        <v>232</v>
      </c>
      <c r="B65" s="8">
        <v>40389</v>
      </c>
      <c r="C65" s="1">
        <v>-690.41</v>
      </c>
      <c r="D65" t="s">
        <v>251</v>
      </c>
      <c r="E65" t="s">
        <v>237</v>
      </c>
      <c r="F65">
        <v>60421</v>
      </c>
      <c r="G65">
        <v>100101</v>
      </c>
      <c r="H65" t="s">
        <v>204</v>
      </c>
      <c r="I65" t="s">
        <v>207</v>
      </c>
      <c r="J65" t="s">
        <v>207</v>
      </c>
      <c r="K65" s="15">
        <f t="shared" si="0"/>
        <v>40389</v>
      </c>
      <c r="L65" s="11">
        <v>40389</v>
      </c>
      <c r="M65" s="11">
        <v>40389</v>
      </c>
      <c r="N65" s="11">
        <f t="shared" si="1"/>
        <v>40389</v>
      </c>
      <c r="P65">
        <v>100204795</v>
      </c>
      <c r="Q65" s="2">
        <v>0</v>
      </c>
      <c r="R65"/>
    </row>
    <row r="66" spans="1:18" ht="12.75">
      <c r="A66" t="s">
        <v>232</v>
      </c>
      <c r="B66" s="8">
        <v>40389</v>
      </c>
      <c r="C66" s="1">
        <v>-24260.27</v>
      </c>
      <c r="D66" t="s">
        <v>252</v>
      </c>
      <c r="E66" t="s">
        <v>237</v>
      </c>
      <c r="F66">
        <v>60421</v>
      </c>
      <c r="G66">
        <v>100101</v>
      </c>
      <c r="H66" t="s">
        <v>204</v>
      </c>
      <c r="I66" t="s">
        <v>207</v>
      </c>
      <c r="J66" t="s">
        <v>207</v>
      </c>
      <c r="K66" s="15">
        <f t="shared" si="0"/>
        <v>40389</v>
      </c>
      <c r="L66" s="11">
        <v>40389</v>
      </c>
      <c r="M66" s="11">
        <v>40389</v>
      </c>
      <c r="N66" s="11">
        <f t="shared" si="1"/>
        <v>40389</v>
      </c>
      <c r="P66">
        <v>100204796</v>
      </c>
      <c r="Q66" s="2">
        <v>0</v>
      </c>
      <c r="R66"/>
    </row>
    <row r="67" spans="1:18" ht="12.75">
      <c r="A67" t="s">
        <v>228</v>
      </c>
      <c r="B67" s="8">
        <v>40389</v>
      </c>
      <c r="C67" s="1">
        <v>119277.58</v>
      </c>
      <c r="D67" t="s">
        <v>247</v>
      </c>
      <c r="E67" t="s">
        <v>237</v>
      </c>
      <c r="F67">
        <v>60421</v>
      </c>
      <c r="G67">
        <v>100101</v>
      </c>
      <c r="H67" t="s">
        <v>204</v>
      </c>
      <c r="I67" t="s">
        <v>207</v>
      </c>
      <c r="J67" t="s">
        <v>207</v>
      </c>
      <c r="K67" s="15">
        <f t="shared" si="0"/>
        <v>40389</v>
      </c>
      <c r="L67" s="11">
        <v>40389</v>
      </c>
      <c r="M67" s="11">
        <v>40389</v>
      </c>
      <c r="N67" s="11">
        <f t="shared" si="1"/>
        <v>40389</v>
      </c>
      <c r="P67">
        <v>100204800</v>
      </c>
      <c r="Q67" s="2">
        <v>0</v>
      </c>
      <c r="R67"/>
    </row>
    <row r="68" spans="1:18" ht="12.75">
      <c r="A68" t="s">
        <v>228</v>
      </c>
      <c r="B68" s="8">
        <v>40389</v>
      </c>
      <c r="C68" s="1">
        <v>24260.27</v>
      </c>
      <c r="D68" t="s">
        <v>248</v>
      </c>
      <c r="E68" t="s">
        <v>237</v>
      </c>
      <c r="F68">
        <v>60421</v>
      </c>
      <c r="G68">
        <v>100101</v>
      </c>
      <c r="H68" t="s">
        <v>204</v>
      </c>
      <c r="I68" t="s">
        <v>207</v>
      </c>
      <c r="J68" t="s">
        <v>207</v>
      </c>
      <c r="K68" s="15">
        <f t="shared" si="0"/>
        <v>40389</v>
      </c>
      <c r="L68" s="11">
        <v>40389</v>
      </c>
      <c r="M68" s="11">
        <v>40389</v>
      </c>
      <c r="N68" s="11">
        <f t="shared" si="1"/>
        <v>40389</v>
      </c>
      <c r="P68">
        <v>100204801</v>
      </c>
      <c r="Q68" s="2">
        <v>0</v>
      </c>
      <c r="R68"/>
    </row>
    <row r="69" spans="1:18" ht="12.75">
      <c r="A69" t="s">
        <v>228</v>
      </c>
      <c r="B69" s="8">
        <v>40389</v>
      </c>
      <c r="C69" s="1">
        <v>690.41</v>
      </c>
      <c r="D69" t="s">
        <v>249</v>
      </c>
      <c r="E69" t="s">
        <v>237</v>
      </c>
      <c r="F69">
        <v>60421</v>
      </c>
      <c r="G69">
        <v>100101</v>
      </c>
      <c r="H69" t="s">
        <v>204</v>
      </c>
      <c r="I69" t="s">
        <v>207</v>
      </c>
      <c r="J69" t="s">
        <v>207</v>
      </c>
      <c r="K69" s="15">
        <f t="shared" si="0"/>
        <v>40389</v>
      </c>
      <c r="L69" s="11">
        <v>40389</v>
      </c>
      <c r="M69" s="11">
        <v>40389</v>
      </c>
      <c r="N69" s="11">
        <f t="shared" si="1"/>
        <v>40389</v>
      </c>
      <c r="P69">
        <v>100204801</v>
      </c>
      <c r="Q69" s="2">
        <v>0</v>
      </c>
      <c r="R69"/>
    </row>
    <row r="70" spans="1:18" ht="12.75">
      <c r="A70" t="s">
        <v>255</v>
      </c>
      <c r="B70" s="8">
        <v>40480</v>
      </c>
      <c r="C70" s="1">
        <v>29639</v>
      </c>
      <c r="D70" t="s">
        <v>256</v>
      </c>
      <c r="E70" t="s">
        <v>253</v>
      </c>
      <c r="F70">
        <v>60432</v>
      </c>
      <c r="G70">
        <v>100101</v>
      </c>
      <c r="H70" t="s">
        <v>204</v>
      </c>
      <c r="I70" t="s">
        <v>254</v>
      </c>
      <c r="J70" t="s">
        <v>207</v>
      </c>
      <c r="K70" s="15">
        <f t="shared" si="0"/>
        <v>40480</v>
      </c>
      <c r="L70" s="11">
        <v>40480</v>
      </c>
      <c r="M70" s="11">
        <v>40480</v>
      </c>
      <c r="N70" s="11">
        <f t="shared" si="1"/>
        <v>40480</v>
      </c>
      <c r="P70">
        <v>1900563002</v>
      </c>
      <c r="Q70" s="2">
        <v>0</v>
      </c>
      <c r="R70"/>
    </row>
    <row r="71" spans="1:18" ht="12.75">
      <c r="A71" t="s">
        <v>257</v>
      </c>
      <c r="B71" s="8">
        <v>40451</v>
      </c>
      <c r="C71" s="1">
        <v>29639</v>
      </c>
      <c r="D71" t="s">
        <v>59</v>
      </c>
      <c r="E71" t="s">
        <v>253</v>
      </c>
      <c r="F71">
        <v>60432</v>
      </c>
      <c r="G71">
        <v>100101</v>
      </c>
      <c r="H71" t="s">
        <v>204</v>
      </c>
      <c r="I71" t="s">
        <v>254</v>
      </c>
      <c r="J71" t="s">
        <v>207</v>
      </c>
      <c r="K71" s="15">
        <f t="shared" si="0"/>
        <v>40451</v>
      </c>
      <c r="L71" s="11">
        <v>40451</v>
      </c>
      <c r="M71" s="11">
        <v>40451</v>
      </c>
      <c r="N71" s="11">
        <f t="shared" si="1"/>
        <v>40451</v>
      </c>
      <c r="P71">
        <v>1900557065</v>
      </c>
      <c r="Q71" s="2">
        <v>0</v>
      </c>
      <c r="R71"/>
    </row>
    <row r="72" spans="1:18" ht="12.75">
      <c r="A72" t="s">
        <v>257</v>
      </c>
      <c r="B72" s="8">
        <v>40421</v>
      </c>
      <c r="C72" s="1">
        <v>29639</v>
      </c>
      <c r="D72" t="s">
        <v>60</v>
      </c>
      <c r="E72" t="s">
        <v>253</v>
      </c>
      <c r="F72">
        <v>60432</v>
      </c>
      <c r="G72">
        <v>100101</v>
      </c>
      <c r="H72" t="s">
        <v>204</v>
      </c>
      <c r="I72" t="s">
        <v>254</v>
      </c>
      <c r="J72" t="s">
        <v>207</v>
      </c>
      <c r="K72" s="15">
        <f t="shared" si="0"/>
        <v>40421</v>
      </c>
      <c r="L72" s="11">
        <v>40421</v>
      </c>
      <c r="M72" s="11">
        <v>40421</v>
      </c>
      <c r="N72" s="11">
        <f t="shared" si="1"/>
        <v>40421</v>
      </c>
      <c r="P72">
        <v>1900550866</v>
      </c>
      <c r="Q72" s="2">
        <v>0</v>
      </c>
      <c r="R72"/>
    </row>
    <row r="73" spans="1:18" ht="12.75">
      <c r="A73" t="s">
        <v>61</v>
      </c>
      <c r="B73" s="8">
        <v>40389</v>
      </c>
      <c r="C73" s="1">
        <v>29639</v>
      </c>
      <c r="D73" t="s">
        <v>63</v>
      </c>
      <c r="E73" t="s">
        <v>253</v>
      </c>
      <c r="F73">
        <v>60432</v>
      </c>
      <c r="G73">
        <v>100101</v>
      </c>
      <c r="H73" t="s">
        <v>204</v>
      </c>
      <c r="I73" t="s">
        <v>254</v>
      </c>
      <c r="J73" t="s">
        <v>207</v>
      </c>
      <c r="K73" s="15">
        <f t="shared" si="0"/>
        <v>40389</v>
      </c>
      <c r="L73" s="11">
        <v>40389</v>
      </c>
      <c r="M73" s="11">
        <v>40389</v>
      </c>
      <c r="N73" s="11">
        <f t="shared" si="1"/>
        <v>40389</v>
      </c>
      <c r="P73">
        <v>1900545007</v>
      </c>
      <c r="Q73" s="2">
        <v>0</v>
      </c>
      <c r="R73"/>
    </row>
    <row r="74" spans="1:18" ht="12.75">
      <c r="A74" t="s">
        <v>65</v>
      </c>
      <c r="B74" s="8">
        <v>40482</v>
      </c>
      <c r="C74" s="1">
        <v>3505.34</v>
      </c>
      <c r="D74" t="s">
        <v>65</v>
      </c>
      <c r="E74" t="s">
        <v>64</v>
      </c>
      <c r="F74">
        <v>90300</v>
      </c>
      <c r="G74">
        <v>100101</v>
      </c>
      <c r="H74" t="s">
        <v>204</v>
      </c>
      <c r="I74" t="s">
        <v>207</v>
      </c>
      <c r="J74" t="s">
        <v>207</v>
      </c>
      <c r="K74" s="15">
        <f t="shared" si="0"/>
        <v>40482</v>
      </c>
      <c r="L74" s="11">
        <v>40482</v>
      </c>
      <c r="M74" s="11">
        <v>40482</v>
      </c>
      <c r="N74" s="11">
        <f t="shared" si="1"/>
        <v>40482</v>
      </c>
      <c r="P74" t="s">
        <v>65</v>
      </c>
      <c r="Q74" s="2">
        <v>0</v>
      </c>
      <c r="R74"/>
    </row>
    <row r="75" spans="1:18" ht="12.75">
      <c r="A75" t="s">
        <v>65</v>
      </c>
      <c r="B75" s="8">
        <v>40451</v>
      </c>
      <c r="C75" s="1">
        <v>2523.73</v>
      </c>
      <c r="D75" t="s">
        <v>65</v>
      </c>
      <c r="E75" t="s">
        <v>64</v>
      </c>
      <c r="F75">
        <v>90300</v>
      </c>
      <c r="G75">
        <v>100101</v>
      </c>
      <c r="H75" t="s">
        <v>204</v>
      </c>
      <c r="I75" t="s">
        <v>207</v>
      </c>
      <c r="J75" t="s">
        <v>207</v>
      </c>
      <c r="K75" s="15">
        <f aca="true" t="shared" si="2" ref="K75:K138">(B75)*1</f>
        <v>40451</v>
      </c>
      <c r="L75" s="11">
        <v>40451</v>
      </c>
      <c r="M75" s="11">
        <v>40451</v>
      </c>
      <c r="N75" s="11">
        <f aca="true" t="shared" si="3" ref="N75:N138">L75</f>
        <v>40451</v>
      </c>
      <c r="P75" t="s">
        <v>65</v>
      </c>
      <c r="Q75" s="2">
        <v>0</v>
      </c>
      <c r="R75"/>
    </row>
    <row r="76" spans="1:18" ht="12.75">
      <c r="A76" t="s">
        <v>65</v>
      </c>
      <c r="B76" s="8">
        <v>40421</v>
      </c>
      <c r="C76" s="1">
        <v>2523.6</v>
      </c>
      <c r="D76" t="s">
        <v>65</v>
      </c>
      <c r="E76" t="s">
        <v>64</v>
      </c>
      <c r="F76">
        <v>90300</v>
      </c>
      <c r="G76">
        <v>100101</v>
      </c>
      <c r="H76" t="s">
        <v>204</v>
      </c>
      <c r="I76" t="s">
        <v>207</v>
      </c>
      <c r="J76" t="s">
        <v>207</v>
      </c>
      <c r="K76" s="15">
        <f t="shared" si="2"/>
        <v>40421</v>
      </c>
      <c r="L76" s="11">
        <v>40421</v>
      </c>
      <c r="M76" s="11">
        <v>40421</v>
      </c>
      <c r="N76" s="11">
        <f t="shared" si="3"/>
        <v>40421</v>
      </c>
      <c r="P76" t="s">
        <v>65</v>
      </c>
      <c r="Q76" s="2">
        <v>0</v>
      </c>
      <c r="R76"/>
    </row>
    <row r="77" spans="1:18" ht="12.75">
      <c r="A77" t="s">
        <v>65</v>
      </c>
      <c r="B77" s="8">
        <v>40390</v>
      </c>
      <c r="C77" s="1">
        <v>2457.23</v>
      </c>
      <c r="D77" t="s">
        <v>65</v>
      </c>
      <c r="E77" t="s">
        <v>64</v>
      </c>
      <c r="F77">
        <v>90300</v>
      </c>
      <c r="G77">
        <v>100101</v>
      </c>
      <c r="H77" t="s">
        <v>204</v>
      </c>
      <c r="I77" t="s">
        <v>207</v>
      </c>
      <c r="J77" t="s">
        <v>207</v>
      </c>
      <c r="K77" s="15">
        <f t="shared" si="2"/>
        <v>40390</v>
      </c>
      <c r="L77" s="11">
        <v>40390</v>
      </c>
      <c r="M77" s="11">
        <v>40390</v>
      </c>
      <c r="N77" s="11">
        <f t="shared" si="3"/>
        <v>40390</v>
      </c>
      <c r="P77" t="s">
        <v>65</v>
      </c>
      <c r="Q77" s="2">
        <v>0</v>
      </c>
      <c r="R77"/>
    </row>
    <row r="78" spans="1:18" ht="12.75">
      <c r="A78">
        <v>6437</v>
      </c>
      <c r="B78" s="8">
        <v>40444</v>
      </c>
      <c r="C78" s="1">
        <v>38.4</v>
      </c>
      <c r="D78" t="s">
        <v>68</v>
      </c>
      <c r="E78" t="s">
        <v>253</v>
      </c>
      <c r="F78">
        <v>60432</v>
      </c>
      <c r="G78">
        <v>100102</v>
      </c>
      <c r="H78" t="s">
        <v>66</v>
      </c>
      <c r="I78" t="s">
        <v>67</v>
      </c>
      <c r="J78" t="s">
        <v>207</v>
      </c>
      <c r="K78" s="15">
        <f t="shared" si="2"/>
        <v>40444</v>
      </c>
      <c r="L78" s="11">
        <v>40444</v>
      </c>
      <c r="M78" s="11">
        <v>40444</v>
      </c>
      <c r="N78" s="11">
        <f t="shared" si="3"/>
        <v>40444</v>
      </c>
      <c r="P78">
        <v>1900555728</v>
      </c>
      <c r="Q78" s="2">
        <v>0</v>
      </c>
      <c r="R78"/>
    </row>
    <row r="79" spans="1:18" ht="12.75">
      <c r="A79">
        <v>8270</v>
      </c>
      <c r="B79" s="8">
        <v>40457</v>
      </c>
      <c r="C79" s="1">
        <v>71.11</v>
      </c>
      <c r="D79" t="s">
        <v>70</v>
      </c>
      <c r="E79" t="s">
        <v>253</v>
      </c>
      <c r="F79">
        <v>60432</v>
      </c>
      <c r="G79">
        <v>100102</v>
      </c>
      <c r="H79" t="s">
        <v>66</v>
      </c>
      <c r="I79" t="s">
        <v>69</v>
      </c>
      <c r="J79" t="s">
        <v>207</v>
      </c>
      <c r="K79" s="15">
        <f t="shared" si="2"/>
        <v>40457</v>
      </c>
      <c r="L79" s="11">
        <v>40457</v>
      </c>
      <c r="M79" s="11">
        <v>40457</v>
      </c>
      <c r="N79" s="11">
        <f t="shared" si="3"/>
        <v>40457</v>
      </c>
      <c r="P79">
        <v>1900557833</v>
      </c>
      <c r="Q79" s="2">
        <v>0</v>
      </c>
      <c r="R79"/>
    </row>
    <row r="80" spans="1:18" ht="12.75">
      <c r="A80">
        <v>8143</v>
      </c>
      <c r="B80" s="8">
        <v>40429</v>
      </c>
      <c r="C80" s="1">
        <v>88.89</v>
      </c>
      <c r="D80" t="s">
        <v>70</v>
      </c>
      <c r="E80" t="s">
        <v>253</v>
      </c>
      <c r="F80">
        <v>60432</v>
      </c>
      <c r="G80">
        <v>100102</v>
      </c>
      <c r="H80" t="s">
        <v>66</v>
      </c>
      <c r="I80" t="s">
        <v>69</v>
      </c>
      <c r="J80" t="s">
        <v>207</v>
      </c>
      <c r="K80" s="15">
        <f t="shared" si="2"/>
        <v>40429</v>
      </c>
      <c r="L80" s="11">
        <v>40429</v>
      </c>
      <c r="M80" s="11">
        <v>40429</v>
      </c>
      <c r="N80" s="11">
        <f t="shared" si="3"/>
        <v>40429</v>
      </c>
      <c r="P80">
        <v>1900552373</v>
      </c>
      <c r="Q80" s="2">
        <v>0</v>
      </c>
      <c r="R80"/>
    </row>
    <row r="81" spans="1:18" ht="12.75">
      <c r="A81" t="s">
        <v>72</v>
      </c>
      <c r="B81" s="8">
        <v>40409</v>
      </c>
      <c r="C81" s="1">
        <v>125</v>
      </c>
      <c r="D81" t="s">
        <v>73</v>
      </c>
      <c r="E81" t="s">
        <v>253</v>
      </c>
      <c r="F81">
        <v>60432</v>
      </c>
      <c r="G81">
        <v>100102</v>
      </c>
      <c r="H81" t="s">
        <v>66</v>
      </c>
      <c r="I81" t="s">
        <v>71</v>
      </c>
      <c r="J81" t="s">
        <v>207</v>
      </c>
      <c r="K81" s="15">
        <f t="shared" si="2"/>
        <v>40409</v>
      </c>
      <c r="L81" s="11">
        <v>40409</v>
      </c>
      <c r="M81" s="11">
        <v>40409</v>
      </c>
      <c r="N81" s="11">
        <f t="shared" si="3"/>
        <v>40409</v>
      </c>
      <c r="P81">
        <v>1900548917</v>
      </c>
      <c r="Q81" s="2">
        <v>0</v>
      </c>
      <c r="R81"/>
    </row>
    <row r="82" spans="1:18" ht="12.75">
      <c r="A82" t="s">
        <v>74</v>
      </c>
      <c r="B82" s="8">
        <v>40450</v>
      </c>
      <c r="C82" s="1">
        <v>5.42</v>
      </c>
      <c r="D82" t="s">
        <v>75</v>
      </c>
      <c r="E82" t="s">
        <v>253</v>
      </c>
      <c r="F82">
        <v>60432</v>
      </c>
      <c r="G82">
        <v>100102</v>
      </c>
      <c r="H82" t="s">
        <v>66</v>
      </c>
      <c r="I82" t="s">
        <v>207</v>
      </c>
      <c r="J82" t="s">
        <v>207</v>
      </c>
      <c r="K82" s="15">
        <f t="shared" si="2"/>
        <v>40450</v>
      </c>
      <c r="L82" s="11">
        <v>40450</v>
      </c>
      <c r="M82" s="11">
        <v>40450</v>
      </c>
      <c r="N82" s="11">
        <f t="shared" si="3"/>
        <v>40450</v>
      </c>
      <c r="P82">
        <v>100209413</v>
      </c>
      <c r="Q82" s="2">
        <v>0</v>
      </c>
      <c r="R82"/>
    </row>
    <row r="83" spans="1:18" ht="12.75">
      <c r="A83" t="s">
        <v>74</v>
      </c>
      <c r="B83" s="8">
        <v>40450</v>
      </c>
      <c r="C83" s="1">
        <v>80</v>
      </c>
      <c r="D83" t="s">
        <v>76</v>
      </c>
      <c r="E83" t="s">
        <v>253</v>
      </c>
      <c r="F83">
        <v>60432</v>
      </c>
      <c r="G83">
        <v>100102</v>
      </c>
      <c r="H83" t="s">
        <v>66</v>
      </c>
      <c r="I83" t="s">
        <v>207</v>
      </c>
      <c r="J83" t="s">
        <v>207</v>
      </c>
      <c r="K83" s="15">
        <f t="shared" si="2"/>
        <v>40450</v>
      </c>
      <c r="L83" s="11">
        <v>40450</v>
      </c>
      <c r="M83" s="11">
        <v>40450</v>
      </c>
      <c r="N83" s="11">
        <f t="shared" si="3"/>
        <v>40450</v>
      </c>
      <c r="P83">
        <v>100209414</v>
      </c>
      <c r="Q83" s="2">
        <v>0</v>
      </c>
      <c r="R83"/>
    </row>
    <row r="84" spans="1:18" ht="12.75">
      <c r="A84" t="s">
        <v>74</v>
      </c>
      <c r="B84" s="8">
        <v>40420</v>
      </c>
      <c r="C84" s="1">
        <v>130.67</v>
      </c>
      <c r="D84" t="s">
        <v>91</v>
      </c>
      <c r="E84" t="s">
        <v>253</v>
      </c>
      <c r="F84">
        <v>60432</v>
      </c>
      <c r="G84">
        <v>100102</v>
      </c>
      <c r="H84" t="s">
        <v>66</v>
      </c>
      <c r="I84" t="s">
        <v>207</v>
      </c>
      <c r="J84" t="s">
        <v>207</v>
      </c>
      <c r="K84" s="15">
        <f t="shared" si="2"/>
        <v>40420</v>
      </c>
      <c r="L84" s="11">
        <v>40420</v>
      </c>
      <c r="M84" s="11">
        <v>40420</v>
      </c>
      <c r="N84" s="11">
        <f t="shared" si="3"/>
        <v>40420</v>
      </c>
      <c r="P84">
        <v>100206840</v>
      </c>
      <c r="Q84" s="2">
        <v>0</v>
      </c>
      <c r="R84"/>
    </row>
    <row r="85" spans="1:18" ht="12.75">
      <c r="A85" t="s">
        <v>74</v>
      </c>
      <c r="B85" s="8">
        <v>40420</v>
      </c>
      <c r="C85" s="1">
        <v>197.78</v>
      </c>
      <c r="D85" t="s">
        <v>92</v>
      </c>
      <c r="E85" t="s">
        <v>253</v>
      </c>
      <c r="F85">
        <v>60432</v>
      </c>
      <c r="G85">
        <v>100102</v>
      </c>
      <c r="H85" t="s">
        <v>66</v>
      </c>
      <c r="I85" t="s">
        <v>207</v>
      </c>
      <c r="J85" t="s">
        <v>207</v>
      </c>
      <c r="K85" s="15">
        <f t="shared" si="2"/>
        <v>40420</v>
      </c>
      <c r="L85" s="11">
        <v>40420</v>
      </c>
      <c r="M85" s="11">
        <v>40420</v>
      </c>
      <c r="N85" s="11">
        <f t="shared" si="3"/>
        <v>40420</v>
      </c>
      <c r="P85">
        <v>100206841</v>
      </c>
      <c r="Q85" s="2">
        <v>0</v>
      </c>
      <c r="R85"/>
    </row>
    <row r="86" spans="1:18" ht="12.75">
      <c r="A86" t="s">
        <v>74</v>
      </c>
      <c r="B86" s="8">
        <v>40420</v>
      </c>
      <c r="C86" s="1">
        <v>7.79</v>
      </c>
      <c r="D86" t="s">
        <v>93</v>
      </c>
      <c r="E86" t="s">
        <v>253</v>
      </c>
      <c r="F86">
        <v>60432</v>
      </c>
      <c r="G86">
        <v>100102</v>
      </c>
      <c r="H86" t="s">
        <v>66</v>
      </c>
      <c r="I86" t="s">
        <v>207</v>
      </c>
      <c r="J86" t="s">
        <v>207</v>
      </c>
      <c r="K86" s="15">
        <f t="shared" si="2"/>
        <v>40420</v>
      </c>
      <c r="L86" s="11">
        <v>40420</v>
      </c>
      <c r="M86" s="11">
        <v>40420</v>
      </c>
      <c r="N86" s="11">
        <f t="shared" si="3"/>
        <v>40420</v>
      </c>
      <c r="P86">
        <v>100206844</v>
      </c>
      <c r="Q86" s="2">
        <v>0</v>
      </c>
      <c r="R86"/>
    </row>
    <row r="87" spans="1:18" ht="12.75">
      <c r="A87" t="s">
        <v>74</v>
      </c>
      <c r="B87" s="8">
        <v>40420</v>
      </c>
      <c r="C87" s="1">
        <v>88</v>
      </c>
      <c r="D87" t="s">
        <v>94</v>
      </c>
      <c r="E87" t="s">
        <v>253</v>
      </c>
      <c r="F87">
        <v>60432</v>
      </c>
      <c r="G87">
        <v>100102</v>
      </c>
      <c r="H87" t="s">
        <v>66</v>
      </c>
      <c r="I87" t="s">
        <v>207</v>
      </c>
      <c r="J87" t="s">
        <v>207</v>
      </c>
      <c r="K87" s="15">
        <f t="shared" si="2"/>
        <v>40420</v>
      </c>
      <c r="L87" s="11">
        <v>40420</v>
      </c>
      <c r="M87" s="11">
        <v>40420</v>
      </c>
      <c r="N87" s="11">
        <f t="shared" si="3"/>
        <v>40420</v>
      </c>
      <c r="P87">
        <v>100206845</v>
      </c>
      <c r="Q87" s="2">
        <v>0</v>
      </c>
      <c r="R87"/>
    </row>
    <row r="88" spans="1:18" ht="12.75">
      <c r="A88" t="s">
        <v>74</v>
      </c>
      <c r="B88" s="8">
        <v>40388</v>
      </c>
      <c r="C88" s="1">
        <v>130.67</v>
      </c>
      <c r="D88" t="s">
        <v>95</v>
      </c>
      <c r="E88" t="s">
        <v>253</v>
      </c>
      <c r="F88">
        <v>60432</v>
      </c>
      <c r="G88">
        <v>100102</v>
      </c>
      <c r="H88" t="s">
        <v>66</v>
      </c>
      <c r="I88" t="s">
        <v>207</v>
      </c>
      <c r="J88" t="s">
        <v>207</v>
      </c>
      <c r="K88" s="15">
        <f t="shared" si="2"/>
        <v>40388</v>
      </c>
      <c r="L88" s="11">
        <v>40388</v>
      </c>
      <c r="M88" s="11">
        <v>40388</v>
      </c>
      <c r="N88" s="11">
        <f t="shared" si="3"/>
        <v>40388</v>
      </c>
      <c r="P88">
        <v>100204683</v>
      </c>
      <c r="Q88" s="2">
        <v>0</v>
      </c>
      <c r="R88"/>
    </row>
    <row r="89" spans="1:18" ht="12.75">
      <c r="A89" t="s">
        <v>98</v>
      </c>
      <c r="B89" s="8">
        <v>40469</v>
      </c>
      <c r="C89" s="1">
        <v>60.93</v>
      </c>
      <c r="D89" t="s">
        <v>99</v>
      </c>
      <c r="E89" t="s">
        <v>96</v>
      </c>
      <c r="F89">
        <v>61001</v>
      </c>
      <c r="G89">
        <v>100102</v>
      </c>
      <c r="H89" t="s">
        <v>66</v>
      </c>
      <c r="I89" t="s">
        <v>97</v>
      </c>
      <c r="J89" t="s">
        <v>207</v>
      </c>
      <c r="K89" s="15">
        <f t="shared" si="2"/>
        <v>40469</v>
      </c>
      <c r="L89" s="11">
        <v>40469</v>
      </c>
      <c r="M89" s="11">
        <v>40469</v>
      </c>
      <c r="N89" s="11">
        <f t="shared" si="3"/>
        <v>40469</v>
      </c>
      <c r="P89">
        <v>1900560377</v>
      </c>
      <c r="Q89" s="2">
        <v>0</v>
      </c>
      <c r="R89"/>
    </row>
    <row r="90" spans="1:18" ht="12.75">
      <c r="A90" t="s">
        <v>98</v>
      </c>
      <c r="B90" s="8">
        <v>40469</v>
      </c>
      <c r="C90" s="1">
        <v>24.25</v>
      </c>
      <c r="D90" t="s">
        <v>99</v>
      </c>
      <c r="E90" t="s">
        <v>96</v>
      </c>
      <c r="F90">
        <v>61001</v>
      </c>
      <c r="G90">
        <v>100102</v>
      </c>
      <c r="H90" t="s">
        <v>66</v>
      </c>
      <c r="I90" t="s">
        <v>97</v>
      </c>
      <c r="J90" t="s">
        <v>207</v>
      </c>
      <c r="K90" s="15">
        <f t="shared" si="2"/>
        <v>40469</v>
      </c>
      <c r="L90" s="11">
        <v>40469</v>
      </c>
      <c r="M90" s="11">
        <v>40469</v>
      </c>
      <c r="N90" s="11">
        <f t="shared" si="3"/>
        <v>40469</v>
      </c>
      <c r="P90">
        <v>1900560509</v>
      </c>
      <c r="Q90" s="2">
        <v>0</v>
      </c>
      <c r="R90"/>
    </row>
    <row r="91" spans="1:18" ht="12.75">
      <c r="A91" t="s">
        <v>100</v>
      </c>
      <c r="B91" s="8">
        <v>40434</v>
      </c>
      <c r="C91" s="1">
        <v>58.67</v>
      </c>
      <c r="D91" t="s">
        <v>101</v>
      </c>
      <c r="E91" t="s">
        <v>96</v>
      </c>
      <c r="F91">
        <v>61001</v>
      </c>
      <c r="G91">
        <v>100102</v>
      </c>
      <c r="H91" t="s">
        <v>66</v>
      </c>
      <c r="I91" t="s">
        <v>97</v>
      </c>
      <c r="J91" t="s">
        <v>207</v>
      </c>
      <c r="K91" s="15">
        <f t="shared" si="2"/>
        <v>40434</v>
      </c>
      <c r="L91" s="11">
        <v>40434</v>
      </c>
      <c r="M91" s="11">
        <v>40434</v>
      </c>
      <c r="N91" s="11">
        <f t="shared" si="3"/>
        <v>40434</v>
      </c>
      <c r="P91">
        <v>1900553140</v>
      </c>
      <c r="Q91" s="2">
        <v>0</v>
      </c>
      <c r="R91"/>
    </row>
    <row r="92" spans="1:18" ht="12.75">
      <c r="A92" t="s">
        <v>26</v>
      </c>
      <c r="B92" s="8">
        <v>40406</v>
      </c>
      <c r="C92" s="1">
        <v>-8.81</v>
      </c>
      <c r="D92" t="s">
        <v>27</v>
      </c>
      <c r="E92" t="s">
        <v>96</v>
      </c>
      <c r="F92">
        <v>61001</v>
      </c>
      <c r="G92">
        <v>100102</v>
      </c>
      <c r="H92" t="s">
        <v>66</v>
      </c>
      <c r="I92" t="s">
        <v>97</v>
      </c>
      <c r="J92" t="s">
        <v>207</v>
      </c>
      <c r="K92" s="15">
        <f t="shared" si="2"/>
        <v>40406</v>
      </c>
      <c r="L92" s="11">
        <v>40406</v>
      </c>
      <c r="M92" s="11">
        <v>40406</v>
      </c>
      <c r="N92" s="11">
        <f t="shared" si="3"/>
        <v>40406</v>
      </c>
      <c r="P92">
        <v>1700010910</v>
      </c>
      <c r="Q92" s="2">
        <v>0</v>
      </c>
      <c r="R92"/>
    </row>
    <row r="93" spans="1:18" ht="12.75">
      <c r="A93" t="s">
        <v>28</v>
      </c>
      <c r="B93" s="8">
        <v>40406</v>
      </c>
      <c r="C93" s="1">
        <v>35.14</v>
      </c>
      <c r="D93" t="s">
        <v>18</v>
      </c>
      <c r="E93" t="s">
        <v>96</v>
      </c>
      <c r="F93">
        <v>61001</v>
      </c>
      <c r="G93">
        <v>100102</v>
      </c>
      <c r="H93" t="s">
        <v>66</v>
      </c>
      <c r="I93" t="s">
        <v>97</v>
      </c>
      <c r="J93" t="s">
        <v>207</v>
      </c>
      <c r="K93" s="15">
        <f t="shared" si="2"/>
        <v>40406</v>
      </c>
      <c r="L93" s="11">
        <v>40406</v>
      </c>
      <c r="M93" s="11">
        <v>40406</v>
      </c>
      <c r="N93" s="11">
        <f t="shared" si="3"/>
        <v>40406</v>
      </c>
      <c r="P93">
        <v>1900547705</v>
      </c>
      <c r="Q93" s="2">
        <v>0</v>
      </c>
      <c r="R93"/>
    </row>
    <row r="94" spans="1:18" ht="12.75">
      <c r="A94" t="s">
        <v>19</v>
      </c>
      <c r="B94" s="8">
        <v>40371</v>
      </c>
      <c r="C94" s="1">
        <v>21</v>
      </c>
      <c r="D94" t="s">
        <v>20</v>
      </c>
      <c r="E94" t="s">
        <v>96</v>
      </c>
      <c r="F94">
        <v>61001</v>
      </c>
      <c r="G94">
        <v>100102</v>
      </c>
      <c r="H94" t="s">
        <v>66</v>
      </c>
      <c r="I94" t="s">
        <v>97</v>
      </c>
      <c r="J94" t="s">
        <v>207</v>
      </c>
      <c r="K94" s="15">
        <f t="shared" si="2"/>
        <v>40371</v>
      </c>
      <c r="L94" s="11">
        <v>40371</v>
      </c>
      <c r="M94" s="11">
        <v>40371</v>
      </c>
      <c r="N94" s="11">
        <f t="shared" si="3"/>
        <v>40371</v>
      </c>
      <c r="P94">
        <v>1900541698</v>
      </c>
      <c r="Q94" s="2">
        <v>0</v>
      </c>
      <c r="R94"/>
    </row>
    <row r="95" spans="1:18" ht="12.75">
      <c r="A95" t="s">
        <v>21</v>
      </c>
      <c r="B95" s="8">
        <v>40371</v>
      </c>
      <c r="C95" s="1">
        <v>61.99</v>
      </c>
      <c r="D95" t="s">
        <v>22</v>
      </c>
      <c r="E95" t="s">
        <v>96</v>
      </c>
      <c r="F95">
        <v>61001</v>
      </c>
      <c r="G95">
        <v>100102</v>
      </c>
      <c r="H95" t="s">
        <v>66</v>
      </c>
      <c r="I95" t="s">
        <v>97</v>
      </c>
      <c r="J95" t="s">
        <v>207</v>
      </c>
      <c r="K95" s="15">
        <f t="shared" si="2"/>
        <v>40371</v>
      </c>
      <c r="L95" s="11">
        <v>40371</v>
      </c>
      <c r="M95" s="11">
        <v>40371</v>
      </c>
      <c r="N95" s="11">
        <f t="shared" si="3"/>
        <v>40371</v>
      </c>
      <c r="P95">
        <v>1900541709</v>
      </c>
      <c r="Q95" s="2">
        <v>0</v>
      </c>
      <c r="R95"/>
    </row>
    <row r="96" spans="1:18" ht="12.75">
      <c r="A96" t="s">
        <v>23</v>
      </c>
      <c r="B96" s="8">
        <v>40478</v>
      </c>
      <c r="C96" s="1">
        <v>220</v>
      </c>
      <c r="D96" t="s">
        <v>24</v>
      </c>
      <c r="E96" t="s">
        <v>96</v>
      </c>
      <c r="F96">
        <v>61001</v>
      </c>
      <c r="G96">
        <v>100102</v>
      </c>
      <c r="H96" t="s">
        <v>66</v>
      </c>
      <c r="I96" t="s">
        <v>207</v>
      </c>
      <c r="J96" t="s">
        <v>207</v>
      </c>
      <c r="K96" s="15">
        <f t="shared" si="2"/>
        <v>40478</v>
      </c>
      <c r="L96" s="11">
        <v>40478</v>
      </c>
      <c r="M96" s="11">
        <v>40478</v>
      </c>
      <c r="N96" s="11">
        <f t="shared" si="3"/>
        <v>40478</v>
      </c>
      <c r="P96">
        <v>100211722</v>
      </c>
      <c r="Q96" s="2">
        <v>0</v>
      </c>
      <c r="R96"/>
    </row>
    <row r="97" spans="1:18" ht="12.75">
      <c r="A97" t="s">
        <v>25</v>
      </c>
      <c r="B97" s="8">
        <v>40441</v>
      </c>
      <c r="C97" s="1">
        <v>220</v>
      </c>
      <c r="D97" t="s">
        <v>118</v>
      </c>
      <c r="E97" t="s">
        <v>96</v>
      </c>
      <c r="F97">
        <v>61001</v>
      </c>
      <c r="G97">
        <v>100102</v>
      </c>
      <c r="H97" t="s">
        <v>66</v>
      </c>
      <c r="I97" t="s">
        <v>207</v>
      </c>
      <c r="J97" t="s">
        <v>207</v>
      </c>
      <c r="K97" s="15">
        <f t="shared" si="2"/>
        <v>40441</v>
      </c>
      <c r="L97" s="11">
        <v>40441</v>
      </c>
      <c r="M97" s="11">
        <v>40441</v>
      </c>
      <c r="N97" s="11">
        <f t="shared" si="3"/>
        <v>40441</v>
      </c>
      <c r="P97">
        <v>100208537</v>
      </c>
      <c r="Q97" s="2">
        <v>0</v>
      </c>
      <c r="R97"/>
    </row>
    <row r="98" spans="1:18" ht="12.75">
      <c r="A98" t="s">
        <v>119</v>
      </c>
      <c r="B98" s="8">
        <v>40416</v>
      </c>
      <c r="C98" s="1">
        <v>220</v>
      </c>
      <c r="D98" t="s">
        <v>120</v>
      </c>
      <c r="E98" t="s">
        <v>96</v>
      </c>
      <c r="F98">
        <v>61001</v>
      </c>
      <c r="G98">
        <v>100102</v>
      </c>
      <c r="H98" t="s">
        <v>66</v>
      </c>
      <c r="I98" t="s">
        <v>207</v>
      </c>
      <c r="J98" t="s">
        <v>207</v>
      </c>
      <c r="K98" s="15">
        <f t="shared" si="2"/>
        <v>40416</v>
      </c>
      <c r="L98" s="11">
        <v>40416</v>
      </c>
      <c r="M98" s="11">
        <v>40416</v>
      </c>
      <c r="N98" s="11">
        <f t="shared" si="3"/>
        <v>40416</v>
      </c>
      <c r="P98">
        <v>100206538</v>
      </c>
      <c r="Q98" s="2">
        <v>0</v>
      </c>
      <c r="R98"/>
    </row>
    <row r="99" spans="1:18" ht="12.75">
      <c r="A99" t="s">
        <v>121</v>
      </c>
      <c r="B99" s="8">
        <v>40387</v>
      </c>
      <c r="C99" s="1">
        <v>220</v>
      </c>
      <c r="D99" t="s">
        <v>122</v>
      </c>
      <c r="E99" t="s">
        <v>96</v>
      </c>
      <c r="F99">
        <v>61001</v>
      </c>
      <c r="G99">
        <v>100102</v>
      </c>
      <c r="H99" t="s">
        <v>66</v>
      </c>
      <c r="I99" t="s">
        <v>207</v>
      </c>
      <c r="J99" t="s">
        <v>207</v>
      </c>
      <c r="K99" s="15">
        <f t="shared" si="2"/>
        <v>40387</v>
      </c>
      <c r="L99" s="11">
        <v>40387</v>
      </c>
      <c r="M99" s="11">
        <v>40387</v>
      </c>
      <c r="N99" s="11">
        <f t="shared" si="3"/>
        <v>40387</v>
      </c>
      <c r="P99">
        <v>100204537</v>
      </c>
      <c r="Q99" s="2">
        <v>0</v>
      </c>
      <c r="R99"/>
    </row>
    <row r="100" spans="1:18" ht="12.75">
      <c r="A100" t="s">
        <v>124</v>
      </c>
      <c r="B100" s="8">
        <v>40454</v>
      </c>
      <c r="C100" s="1">
        <v>615.67</v>
      </c>
      <c r="D100" t="s">
        <v>125</v>
      </c>
      <c r="E100" t="s">
        <v>123</v>
      </c>
      <c r="F100">
        <v>61019</v>
      </c>
      <c r="G100">
        <v>100102</v>
      </c>
      <c r="H100" t="s">
        <v>66</v>
      </c>
      <c r="I100" t="s">
        <v>207</v>
      </c>
      <c r="J100" t="s">
        <v>207</v>
      </c>
      <c r="K100" s="15">
        <f t="shared" si="2"/>
        <v>40454</v>
      </c>
      <c r="L100" s="11">
        <v>40454</v>
      </c>
      <c r="M100" s="11">
        <v>40454</v>
      </c>
      <c r="N100" s="11">
        <f t="shared" si="3"/>
        <v>40454</v>
      </c>
      <c r="P100">
        <v>100210002</v>
      </c>
      <c r="Q100" s="2">
        <v>0</v>
      </c>
      <c r="R100"/>
    </row>
    <row r="101" spans="1:18" ht="12.75">
      <c r="A101" t="s">
        <v>126</v>
      </c>
      <c r="B101" s="8">
        <v>40430</v>
      </c>
      <c r="C101" s="1">
        <v>615.67</v>
      </c>
      <c r="D101" t="s">
        <v>125</v>
      </c>
      <c r="E101" t="s">
        <v>123</v>
      </c>
      <c r="F101">
        <v>61019</v>
      </c>
      <c r="G101">
        <v>100102</v>
      </c>
      <c r="H101" t="s">
        <v>66</v>
      </c>
      <c r="I101" t="s">
        <v>207</v>
      </c>
      <c r="J101" t="s">
        <v>207</v>
      </c>
      <c r="K101" s="15">
        <f t="shared" si="2"/>
        <v>40430</v>
      </c>
      <c r="L101" s="11">
        <v>40430</v>
      </c>
      <c r="M101" s="11">
        <v>40430</v>
      </c>
      <c r="N101" s="11">
        <f t="shared" si="3"/>
        <v>40430</v>
      </c>
      <c r="P101">
        <v>100207953</v>
      </c>
      <c r="Q101" s="2">
        <v>0</v>
      </c>
      <c r="R101"/>
    </row>
    <row r="102" spans="1:18" ht="12.75">
      <c r="A102" t="s">
        <v>127</v>
      </c>
      <c r="B102" s="8">
        <v>40396</v>
      </c>
      <c r="C102" s="1">
        <v>615.67</v>
      </c>
      <c r="D102" t="s">
        <v>125</v>
      </c>
      <c r="E102" t="s">
        <v>123</v>
      </c>
      <c r="F102">
        <v>61019</v>
      </c>
      <c r="G102">
        <v>100102</v>
      </c>
      <c r="H102" t="s">
        <v>66</v>
      </c>
      <c r="I102" t="s">
        <v>207</v>
      </c>
      <c r="J102" t="s">
        <v>207</v>
      </c>
      <c r="K102" s="15">
        <f t="shared" si="2"/>
        <v>40396</v>
      </c>
      <c r="L102" s="11">
        <v>40396</v>
      </c>
      <c r="M102" s="11">
        <v>40396</v>
      </c>
      <c r="N102" s="11">
        <f t="shared" si="3"/>
        <v>40396</v>
      </c>
      <c r="P102">
        <v>100205256</v>
      </c>
      <c r="Q102" s="2">
        <v>0</v>
      </c>
      <c r="R102"/>
    </row>
    <row r="103" spans="1:18" ht="12.75">
      <c r="A103" t="s">
        <v>128</v>
      </c>
      <c r="B103" s="8">
        <v>40374</v>
      </c>
      <c r="C103" s="1">
        <v>615.67</v>
      </c>
      <c r="D103" t="s">
        <v>125</v>
      </c>
      <c r="E103" t="s">
        <v>123</v>
      </c>
      <c r="F103">
        <v>61019</v>
      </c>
      <c r="G103">
        <v>100102</v>
      </c>
      <c r="H103" t="s">
        <v>66</v>
      </c>
      <c r="I103" t="s">
        <v>207</v>
      </c>
      <c r="J103" t="s">
        <v>207</v>
      </c>
      <c r="K103" s="15">
        <f t="shared" si="2"/>
        <v>40374</v>
      </c>
      <c r="L103" s="11">
        <v>40374</v>
      </c>
      <c r="M103" s="11">
        <v>40374</v>
      </c>
      <c r="N103" s="11">
        <f t="shared" si="3"/>
        <v>40374</v>
      </c>
      <c r="P103">
        <v>100203432</v>
      </c>
      <c r="Q103" s="2">
        <v>0</v>
      </c>
      <c r="R103"/>
    </row>
    <row r="104" spans="1:18" ht="12.75">
      <c r="A104">
        <v>8017</v>
      </c>
      <c r="B104" s="8">
        <v>40409</v>
      </c>
      <c r="C104" s="1">
        <v>71.11</v>
      </c>
      <c r="D104" t="s">
        <v>130</v>
      </c>
      <c r="E104" t="s">
        <v>129</v>
      </c>
      <c r="F104">
        <v>61202</v>
      </c>
      <c r="G104">
        <v>100102</v>
      </c>
      <c r="H104" t="s">
        <v>66</v>
      </c>
      <c r="I104" t="s">
        <v>69</v>
      </c>
      <c r="J104" t="s">
        <v>207</v>
      </c>
      <c r="K104" s="15">
        <f t="shared" si="2"/>
        <v>40409</v>
      </c>
      <c r="L104" s="11">
        <v>40409</v>
      </c>
      <c r="M104" s="11">
        <v>40409</v>
      </c>
      <c r="N104" s="11">
        <f t="shared" si="3"/>
        <v>40409</v>
      </c>
      <c r="P104">
        <v>1900548951</v>
      </c>
      <c r="Q104" s="2">
        <v>0</v>
      </c>
      <c r="R104"/>
    </row>
    <row r="105" spans="1:18" ht="12.75">
      <c r="A105">
        <v>7937</v>
      </c>
      <c r="B105" s="8">
        <v>40368</v>
      </c>
      <c r="C105" s="1">
        <v>71.11</v>
      </c>
      <c r="D105" t="s">
        <v>70</v>
      </c>
      <c r="E105" t="s">
        <v>129</v>
      </c>
      <c r="F105">
        <v>61202</v>
      </c>
      <c r="G105">
        <v>100102</v>
      </c>
      <c r="H105" t="s">
        <v>66</v>
      </c>
      <c r="I105" t="s">
        <v>69</v>
      </c>
      <c r="J105" t="s">
        <v>207</v>
      </c>
      <c r="K105" s="15">
        <f t="shared" si="2"/>
        <v>40368</v>
      </c>
      <c r="L105" s="11">
        <v>40368</v>
      </c>
      <c r="M105" s="11">
        <v>40368</v>
      </c>
      <c r="N105" s="11">
        <f t="shared" si="3"/>
        <v>40368</v>
      </c>
      <c r="P105">
        <v>1900540639</v>
      </c>
      <c r="Q105" s="2">
        <v>0</v>
      </c>
      <c r="R105"/>
    </row>
    <row r="106" spans="1:18" ht="12.75">
      <c r="A106">
        <v>120542</v>
      </c>
      <c r="B106" s="8">
        <v>40378</v>
      </c>
      <c r="C106" s="1">
        <v>121.06</v>
      </c>
      <c r="D106" t="s">
        <v>132</v>
      </c>
      <c r="E106" t="s">
        <v>129</v>
      </c>
      <c r="F106">
        <v>61202</v>
      </c>
      <c r="G106">
        <v>100102</v>
      </c>
      <c r="H106" t="s">
        <v>66</v>
      </c>
      <c r="I106" t="s">
        <v>131</v>
      </c>
      <c r="J106" t="s">
        <v>207</v>
      </c>
      <c r="K106" s="15">
        <f t="shared" si="2"/>
        <v>40378</v>
      </c>
      <c r="L106" s="11">
        <v>40378</v>
      </c>
      <c r="M106" s="11">
        <v>40378</v>
      </c>
      <c r="N106" s="11">
        <f t="shared" si="3"/>
        <v>40378</v>
      </c>
      <c r="P106">
        <v>1900543237</v>
      </c>
      <c r="Q106" s="2">
        <v>0</v>
      </c>
      <c r="R106"/>
    </row>
    <row r="107" spans="1:18" ht="12.75">
      <c r="A107">
        <v>120543</v>
      </c>
      <c r="B107" s="8">
        <v>40378</v>
      </c>
      <c r="C107" s="1">
        <v>81</v>
      </c>
      <c r="D107" t="s">
        <v>133</v>
      </c>
      <c r="E107" t="s">
        <v>129</v>
      </c>
      <c r="F107">
        <v>61202</v>
      </c>
      <c r="G107">
        <v>100102</v>
      </c>
      <c r="H107" t="s">
        <v>66</v>
      </c>
      <c r="I107" t="s">
        <v>131</v>
      </c>
      <c r="J107" t="s">
        <v>207</v>
      </c>
      <c r="K107" s="15">
        <f t="shared" si="2"/>
        <v>40378</v>
      </c>
      <c r="L107" s="11">
        <v>40378</v>
      </c>
      <c r="M107" s="11">
        <v>40378</v>
      </c>
      <c r="N107" s="11">
        <f t="shared" si="3"/>
        <v>40378</v>
      </c>
      <c r="P107">
        <v>1900543236</v>
      </c>
      <c r="Q107" s="2">
        <v>0</v>
      </c>
      <c r="R107"/>
    </row>
    <row r="108" spans="1:18" ht="12.75">
      <c r="A108" t="s">
        <v>74</v>
      </c>
      <c r="B108" s="8">
        <v>40479</v>
      </c>
      <c r="C108" s="1">
        <v>17.69</v>
      </c>
      <c r="D108" t="s">
        <v>134</v>
      </c>
      <c r="E108" t="s">
        <v>129</v>
      </c>
      <c r="F108">
        <v>61202</v>
      </c>
      <c r="G108">
        <v>100102</v>
      </c>
      <c r="H108" t="s">
        <v>66</v>
      </c>
      <c r="I108" t="s">
        <v>207</v>
      </c>
      <c r="J108" t="s">
        <v>207</v>
      </c>
      <c r="K108" s="15">
        <f t="shared" si="2"/>
        <v>40479</v>
      </c>
      <c r="L108" s="11">
        <v>40479</v>
      </c>
      <c r="M108" s="11">
        <v>40479</v>
      </c>
      <c r="N108" s="11">
        <f t="shared" si="3"/>
        <v>40479</v>
      </c>
      <c r="P108">
        <v>100211885</v>
      </c>
      <c r="Q108" s="2">
        <v>0</v>
      </c>
      <c r="R108"/>
    </row>
    <row r="109" spans="1:18" ht="12.75">
      <c r="A109" t="s">
        <v>137</v>
      </c>
      <c r="B109" s="8">
        <v>40368</v>
      </c>
      <c r="C109" s="1">
        <v>900</v>
      </c>
      <c r="D109" t="s">
        <v>138</v>
      </c>
      <c r="E109" t="s">
        <v>135</v>
      </c>
      <c r="F109">
        <v>61203</v>
      </c>
      <c r="G109">
        <v>100102</v>
      </c>
      <c r="H109" t="s">
        <v>66</v>
      </c>
      <c r="I109" t="s">
        <v>136</v>
      </c>
      <c r="J109" t="s">
        <v>207</v>
      </c>
      <c r="K109" s="15">
        <f t="shared" si="2"/>
        <v>40368</v>
      </c>
      <c r="L109" s="11">
        <v>40368</v>
      </c>
      <c r="M109" s="11">
        <v>40368</v>
      </c>
      <c r="N109" s="11">
        <f t="shared" si="3"/>
        <v>40368</v>
      </c>
      <c r="P109">
        <v>1900540615</v>
      </c>
      <c r="Q109" s="2">
        <v>0</v>
      </c>
      <c r="R109"/>
    </row>
    <row r="110" spans="1:18" ht="12.75">
      <c r="A110" t="s">
        <v>74</v>
      </c>
      <c r="B110" s="8">
        <v>40479</v>
      </c>
      <c r="C110" s="1">
        <v>142.61</v>
      </c>
      <c r="D110" t="s">
        <v>139</v>
      </c>
      <c r="E110" t="s">
        <v>135</v>
      </c>
      <c r="F110">
        <v>61203</v>
      </c>
      <c r="G110">
        <v>100102</v>
      </c>
      <c r="H110" t="s">
        <v>66</v>
      </c>
      <c r="I110" t="s">
        <v>207</v>
      </c>
      <c r="J110" t="s">
        <v>207</v>
      </c>
      <c r="K110" s="15">
        <f t="shared" si="2"/>
        <v>40479</v>
      </c>
      <c r="L110" s="11">
        <v>40479</v>
      </c>
      <c r="M110" s="11">
        <v>40479</v>
      </c>
      <c r="N110" s="11">
        <f t="shared" si="3"/>
        <v>40479</v>
      </c>
      <c r="P110">
        <v>100211882</v>
      </c>
      <c r="Q110" s="2">
        <v>0</v>
      </c>
      <c r="R110"/>
    </row>
    <row r="111" spans="1:18" ht="12.75">
      <c r="A111" t="s">
        <v>74</v>
      </c>
      <c r="B111" s="8">
        <v>40479</v>
      </c>
      <c r="C111" s="1">
        <v>51.8</v>
      </c>
      <c r="D111" t="s">
        <v>141</v>
      </c>
      <c r="E111" t="s">
        <v>140</v>
      </c>
      <c r="F111">
        <v>61204</v>
      </c>
      <c r="G111">
        <v>100102</v>
      </c>
      <c r="H111" t="s">
        <v>66</v>
      </c>
      <c r="I111" t="s">
        <v>207</v>
      </c>
      <c r="J111" t="s">
        <v>207</v>
      </c>
      <c r="K111" s="15">
        <f t="shared" si="2"/>
        <v>40479</v>
      </c>
      <c r="L111" s="11">
        <v>40479</v>
      </c>
      <c r="M111" s="11">
        <v>40479</v>
      </c>
      <c r="N111" s="11">
        <f t="shared" si="3"/>
        <v>40479</v>
      </c>
      <c r="P111">
        <v>100211885</v>
      </c>
      <c r="Q111" s="2">
        <v>0</v>
      </c>
      <c r="R111"/>
    </row>
    <row r="112" spans="1:18" ht="12.75">
      <c r="A112">
        <v>11132</v>
      </c>
      <c r="B112" s="8">
        <v>40479</v>
      </c>
      <c r="C112" s="1">
        <v>3000</v>
      </c>
      <c r="D112" t="s">
        <v>144</v>
      </c>
      <c r="E112" t="s">
        <v>142</v>
      </c>
      <c r="F112">
        <v>62001</v>
      </c>
      <c r="G112">
        <v>100102</v>
      </c>
      <c r="H112" t="s">
        <v>66</v>
      </c>
      <c r="I112" t="s">
        <v>143</v>
      </c>
      <c r="J112" t="s">
        <v>207</v>
      </c>
      <c r="K112" s="15">
        <f t="shared" si="2"/>
        <v>40479</v>
      </c>
      <c r="L112" s="11">
        <v>40479</v>
      </c>
      <c r="M112" s="11">
        <v>40479</v>
      </c>
      <c r="N112" s="11">
        <f t="shared" si="3"/>
        <v>40479</v>
      </c>
      <c r="P112">
        <v>1900562738</v>
      </c>
      <c r="Q112" s="2">
        <v>0</v>
      </c>
      <c r="R112"/>
    </row>
    <row r="113" spans="1:18" ht="12.75">
      <c r="A113">
        <v>11055</v>
      </c>
      <c r="B113" s="8">
        <v>40438</v>
      </c>
      <c r="C113" s="1">
        <v>8046</v>
      </c>
      <c r="D113" t="s">
        <v>144</v>
      </c>
      <c r="E113" t="s">
        <v>142</v>
      </c>
      <c r="F113">
        <v>62001</v>
      </c>
      <c r="G113">
        <v>100102</v>
      </c>
      <c r="H113" t="s">
        <v>66</v>
      </c>
      <c r="I113" t="s">
        <v>143</v>
      </c>
      <c r="J113" t="s">
        <v>207</v>
      </c>
      <c r="K113" s="15">
        <f t="shared" si="2"/>
        <v>40438</v>
      </c>
      <c r="L113" s="11">
        <v>40438</v>
      </c>
      <c r="M113" s="11">
        <v>40438</v>
      </c>
      <c r="N113" s="11">
        <f t="shared" si="3"/>
        <v>40438</v>
      </c>
      <c r="P113">
        <v>1900554657</v>
      </c>
      <c r="Q113" s="2">
        <v>0</v>
      </c>
      <c r="R113"/>
    </row>
    <row r="114" spans="1:18" ht="12.75">
      <c r="A114" t="s">
        <v>146</v>
      </c>
      <c r="B114" s="8">
        <v>40450</v>
      </c>
      <c r="C114" s="1">
        <v>8750</v>
      </c>
      <c r="D114" t="s">
        <v>147</v>
      </c>
      <c r="E114" t="s">
        <v>142</v>
      </c>
      <c r="F114">
        <v>62001</v>
      </c>
      <c r="G114">
        <v>100102</v>
      </c>
      <c r="H114" t="s">
        <v>66</v>
      </c>
      <c r="I114" t="s">
        <v>145</v>
      </c>
      <c r="J114" t="s">
        <v>207</v>
      </c>
      <c r="K114" s="15">
        <f t="shared" si="2"/>
        <v>40450</v>
      </c>
      <c r="L114" s="11">
        <v>40450</v>
      </c>
      <c r="M114" s="11">
        <v>40450</v>
      </c>
      <c r="N114" s="11">
        <f t="shared" si="3"/>
        <v>40450</v>
      </c>
      <c r="P114">
        <v>1900556897</v>
      </c>
      <c r="Q114" s="2">
        <v>0</v>
      </c>
      <c r="R114"/>
    </row>
    <row r="115" spans="1:18" ht="12.75">
      <c r="A115" t="s">
        <v>149</v>
      </c>
      <c r="B115" s="8">
        <v>40478</v>
      </c>
      <c r="C115" s="1">
        <v>11508.4</v>
      </c>
      <c r="D115" t="s">
        <v>150</v>
      </c>
      <c r="E115" t="s">
        <v>142</v>
      </c>
      <c r="F115">
        <v>62001</v>
      </c>
      <c r="G115">
        <v>100102</v>
      </c>
      <c r="H115" t="s">
        <v>66</v>
      </c>
      <c r="I115" t="s">
        <v>148</v>
      </c>
      <c r="J115" t="s">
        <v>207</v>
      </c>
      <c r="K115" s="15">
        <f t="shared" si="2"/>
        <v>40478</v>
      </c>
      <c r="L115" s="11">
        <v>40478</v>
      </c>
      <c r="M115" s="11">
        <v>40478</v>
      </c>
      <c r="N115" s="11">
        <f t="shared" si="3"/>
        <v>40478</v>
      </c>
      <c r="P115">
        <v>1900562348</v>
      </c>
      <c r="Q115" s="2">
        <v>0</v>
      </c>
      <c r="R115"/>
    </row>
    <row r="116" spans="1:18" ht="12.75">
      <c r="A116" t="s">
        <v>151</v>
      </c>
      <c r="B116" s="8">
        <v>40466</v>
      </c>
      <c r="C116" s="1">
        <v>15707.01</v>
      </c>
      <c r="D116" t="s">
        <v>152</v>
      </c>
      <c r="E116" t="s">
        <v>142</v>
      </c>
      <c r="F116">
        <v>62001</v>
      </c>
      <c r="G116">
        <v>100102</v>
      </c>
      <c r="H116" t="s">
        <v>66</v>
      </c>
      <c r="I116" t="s">
        <v>148</v>
      </c>
      <c r="J116" t="s">
        <v>207</v>
      </c>
      <c r="K116" s="15">
        <f t="shared" si="2"/>
        <v>40466</v>
      </c>
      <c r="L116" s="11">
        <v>40466</v>
      </c>
      <c r="M116" s="11">
        <v>40466</v>
      </c>
      <c r="N116" s="11">
        <f t="shared" si="3"/>
        <v>40466</v>
      </c>
      <c r="P116">
        <v>1900560288</v>
      </c>
      <c r="Q116" s="2">
        <v>0</v>
      </c>
      <c r="R116"/>
    </row>
    <row r="117" spans="1:18" ht="12.75">
      <c r="A117" t="s">
        <v>153</v>
      </c>
      <c r="B117" s="8">
        <v>40438</v>
      </c>
      <c r="C117" s="1">
        <v>6470.78</v>
      </c>
      <c r="D117" t="s">
        <v>154</v>
      </c>
      <c r="E117" t="s">
        <v>142</v>
      </c>
      <c r="F117">
        <v>62001</v>
      </c>
      <c r="G117">
        <v>100102</v>
      </c>
      <c r="H117" t="s">
        <v>66</v>
      </c>
      <c r="I117" t="s">
        <v>148</v>
      </c>
      <c r="J117" t="s">
        <v>207</v>
      </c>
      <c r="K117" s="15">
        <f t="shared" si="2"/>
        <v>40438</v>
      </c>
      <c r="L117" s="11">
        <v>40438</v>
      </c>
      <c r="M117" s="11">
        <v>40438</v>
      </c>
      <c r="N117" s="11">
        <f t="shared" si="3"/>
        <v>40438</v>
      </c>
      <c r="P117">
        <v>1900554665</v>
      </c>
      <c r="Q117" s="2">
        <v>0</v>
      </c>
      <c r="R117"/>
    </row>
    <row r="118" spans="1:18" ht="12.75">
      <c r="A118" t="s">
        <v>155</v>
      </c>
      <c r="B118" s="8">
        <v>40436</v>
      </c>
      <c r="C118" s="1">
        <v>11000</v>
      </c>
      <c r="D118" t="s">
        <v>156</v>
      </c>
      <c r="E118" t="s">
        <v>142</v>
      </c>
      <c r="F118">
        <v>62001</v>
      </c>
      <c r="G118">
        <v>100102</v>
      </c>
      <c r="H118" t="s">
        <v>66</v>
      </c>
      <c r="I118" t="s">
        <v>148</v>
      </c>
      <c r="J118" t="s">
        <v>207</v>
      </c>
      <c r="K118" s="15">
        <f t="shared" si="2"/>
        <v>40436</v>
      </c>
      <c r="L118" s="11">
        <v>40436</v>
      </c>
      <c r="M118" s="11">
        <v>40436</v>
      </c>
      <c r="N118" s="11">
        <f t="shared" si="3"/>
        <v>40436</v>
      </c>
      <c r="P118">
        <v>1900554104</v>
      </c>
      <c r="Q118" s="2">
        <v>0</v>
      </c>
      <c r="R118"/>
    </row>
    <row r="119" spans="1:18" ht="12.75">
      <c r="A119" t="s">
        <v>158</v>
      </c>
      <c r="B119" s="8">
        <v>40457</v>
      </c>
      <c r="C119" s="1">
        <v>5250</v>
      </c>
      <c r="D119" t="s">
        <v>159</v>
      </c>
      <c r="E119" t="s">
        <v>142</v>
      </c>
      <c r="F119">
        <v>62001</v>
      </c>
      <c r="G119">
        <v>100102</v>
      </c>
      <c r="H119" t="s">
        <v>66</v>
      </c>
      <c r="I119" t="s">
        <v>157</v>
      </c>
      <c r="J119" t="s">
        <v>207</v>
      </c>
      <c r="K119" s="15">
        <f t="shared" si="2"/>
        <v>40457</v>
      </c>
      <c r="L119" s="11">
        <v>40457</v>
      </c>
      <c r="M119" s="11">
        <v>40457</v>
      </c>
      <c r="N119" s="11">
        <f t="shared" si="3"/>
        <v>40457</v>
      </c>
      <c r="P119">
        <v>1900557832</v>
      </c>
      <c r="Q119" s="2">
        <v>0</v>
      </c>
      <c r="R119"/>
    </row>
    <row r="120" spans="1:18" ht="12.75">
      <c r="A120" t="s">
        <v>161</v>
      </c>
      <c r="B120" s="8">
        <v>40452</v>
      </c>
      <c r="C120" s="1">
        <v>8000</v>
      </c>
      <c r="D120" t="s">
        <v>162</v>
      </c>
      <c r="E120" t="s">
        <v>142</v>
      </c>
      <c r="F120">
        <v>62001</v>
      </c>
      <c r="G120">
        <v>100102</v>
      </c>
      <c r="H120" t="s">
        <v>66</v>
      </c>
      <c r="I120" t="s">
        <v>160</v>
      </c>
      <c r="J120" t="s">
        <v>207</v>
      </c>
      <c r="K120" s="15">
        <f t="shared" si="2"/>
        <v>40452</v>
      </c>
      <c r="L120" s="11">
        <v>40452</v>
      </c>
      <c r="M120" s="11">
        <v>40452</v>
      </c>
      <c r="N120" s="11">
        <f t="shared" si="3"/>
        <v>40452</v>
      </c>
      <c r="P120">
        <v>1900557325</v>
      </c>
      <c r="Q120" s="2">
        <v>0</v>
      </c>
      <c r="R120"/>
    </row>
    <row r="121" spans="1:18" ht="12.75">
      <c r="A121" t="s">
        <v>163</v>
      </c>
      <c r="B121" s="8">
        <v>40409</v>
      </c>
      <c r="C121" s="1">
        <v>1115.86</v>
      </c>
      <c r="D121" t="s">
        <v>164</v>
      </c>
      <c r="E121" t="s">
        <v>142</v>
      </c>
      <c r="F121">
        <v>62001</v>
      </c>
      <c r="G121">
        <v>100102</v>
      </c>
      <c r="H121" t="s">
        <v>66</v>
      </c>
      <c r="I121" t="s">
        <v>160</v>
      </c>
      <c r="J121" t="s">
        <v>207</v>
      </c>
      <c r="K121" s="15">
        <f t="shared" si="2"/>
        <v>40409</v>
      </c>
      <c r="L121" s="11">
        <v>40409</v>
      </c>
      <c r="M121" s="11">
        <v>40409</v>
      </c>
      <c r="N121" s="11">
        <f t="shared" si="3"/>
        <v>40409</v>
      </c>
      <c r="P121">
        <v>1900548919</v>
      </c>
      <c r="Q121" s="2">
        <v>0</v>
      </c>
      <c r="R121"/>
    </row>
    <row r="122" spans="1:18" ht="12.75">
      <c r="A122" t="s">
        <v>165</v>
      </c>
      <c r="B122" s="8">
        <v>40403</v>
      </c>
      <c r="C122" s="1">
        <v>8000</v>
      </c>
      <c r="D122" t="s">
        <v>166</v>
      </c>
      <c r="E122" t="s">
        <v>142</v>
      </c>
      <c r="F122">
        <v>62001</v>
      </c>
      <c r="G122">
        <v>100102</v>
      </c>
      <c r="H122" t="s">
        <v>66</v>
      </c>
      <c r="I122" t="s">
        <v>160</v>
      </c>
      <c r="J122" t="s">
        <v>207</v>
      </c>
      <c r="K122" s="15">
        <f t="shared" si="2"/>
        <v>40403</v>
      </c>
      <c r="L122" s="11">
        <v>40403</v>
      </c>
      <c r="M122" s="11">
        <v>40403</v>
      </c>
      <c r="N122" s="11">
        <f t="shared" si="3"/>
        <v>40403</v>
      </c>
      <c r="P122">
        <v>1900547413</v>
      </c>
      <c r="Q122" s="2">
        <v>0</v>
      </c>
      <c r="R122"/>
    </row>
    <row r="123" spans="1:18" ht="12.75">
      <c r="A123" t="s">
        <v>168</v>
      </c>
      <c r="B123" s="8">
        <v>40478</v>
      </c>
      <c r="C123" s="1">
        <v>8000</v>
      </c>
      <c r="D123" t="s">
        <v>169</v>
      </c>
      <c r="E123" t="s">
        <v>167</v>
      </c>
      <c r="F123">
        <v>62002</v>
      </c>
      <c r="G123">
        <v>100102</v>
      </c>
      <c r="H123" t="s">
        <v>66</v>
      </c>
      <c r="I123" t="s">
        <v>160</v>
      </c>
      <c r="J123" t="s">
        <v>207</v>
      </c>
      <c r="K123" s="15">
        <f t="shared" si="2"/>
        <v>40478</v>
      </c>
      <c r="L123" s="11">
        <v>40478</v>
      </c>
      <c r="M123" s="11">
        <v>40478</v>
      </c>
      <c r="N123" s="11">
        <f t="shared" si="3"/>
        <v>40478</v>
      </c>
      <c r="P123">
        <v>1900562347</v>
      </c>
      <c r="Q123" s="2">
        <v>0</v>
      </c>
      <c r="R123"/>
    </row>
    <row r="124" spans="1:18" ht="12.75">
      <c r="A124" t="s">
        <v>170</v>
      </c>
      <c r="B124" s="8">
        <v>40438</v>
      </c>
      <c r="C124" s="1">
        <v>796.45</v>
      </c>
      <c r="D124" t="s">
        <v>171</v>
      </c>
      <c r="E124" t="s">
        <v>167</v>
      </c>
      <c r="F124">
        <v>62002</v>
      </c>
      <c r="G124">
        <v>100102</v>
      </c>
      <c r="H124" t="s">
        <v>66</v>
      </c>
      <c r="I124" t="s">
        <v>160</v>
      </c>
      <c r="J124" t="s">
        <v>207</v>
      </c>
      <c r="K124" s="15">
        <f t="shared" si="2"/>
        <v>40438</v>
      </c>
      <c r="L124" s="11">
        <v>40438</v>
      </c>
      <c r="M124" s="11">
        <v>40438</v>
      </c>
      <c r="N124" s="11">
        <f t="shared" si="3"/>
        <v>40438</v>
      </c>
      <c r="P124">
        <v>1900554656</v>
      </c>
      <c r="Q124" s="2">
        <v>0</v>
      </c>
      <c r="R124"/>
    </row>
    <row r="125" spans="1:18" ht="12.75">
      <c r="A125" t="s">
        <v>172</v>
      </c>
      <c r="B125" s="8">
        <v>40420</v>
      </c>
      <c r="C125" s="1">
        <v>8000</v>
      </c>
      <c r="D125" t="s">
        <v>173</v>
      </c>
      <c r="E125" t="s">
        <v>167</v>
      </c>
      <c r="F125">
        <v>62002</v>
      </c>
      <c r="G125">
        <v>100102</v>
      </c>
      <c r="H125" t="s">
        <v>66</v>
      </c>
      <c r="I125" t="s">
        <v>160</v>
      </c>
      <c r="J125" t="s">
        <v>207</v>
      </c>
      <c r="K125" s="15">
        <f t="shared" si="2"/>
        <v>40420</v>
      </c>
      <c r="L125" s="11">
        <v>40420</v>
      </c>
      <c r="M125" s="11">
        <v>40420</v>
      </c>
      <c r="N125" s="11">
        <f t="shared" si="3"/>
        <v>40420</v>
      </c>
      <c r="P125">
        <v>1900550516</v>
      </c>
      <c r="Q125" s="2">
        <v>0</v>
      </c>
      <c r="R125"/>
    </row>
    <row r="126" spans="1:18" ht="12.75">
      <c r="A126" t="s">
        <v>176</v>
      </c>
      <c r="B126" s="8">
        <v>40410</v>
      </c>
      <c r="C126" s="1">
        <v>200</v>
      </c>
      <c r="D126" t="s">
        <v>177</v>
      </c>
      <c r="E126" s="6" t="s">
        <v>174</v>
      </c>
      <c r="F126" s="6">
        <v>62101</v>
      </c>
      <c r="G126">
        <v>100102</v>
      </c>
      <c r="H126" t="s">
        <v>66</v>
      </c>
      <c r="I126" t="s">
        <v>175</v>
      </c>
      <c r="J126" t="s">
        <v>207</v>
      </c>
      <c r="K126" s="15">
        <f t="shared" si="2"/>
        <v>40410</v>
      </c>
      <c r="L126" s="11">
        <v>40410</v>
      </c>
      <c r="M126" s="11">
        <v>40410</v>
      </c>
      <c r="N126" s="11">
        <f t="shared" si="3"/>
        <v>40410</v>
      </c>
      <c r="P126">
        <v>1900549110</v>
      </c>
      <c r="Q126" s="2">
        <v>0</v>
      </c>
      <c r="R126"/>
    </row>
    <row r="127" spans="1:18" ht="12.75">
      <c r="A127" t="s">
        <v>65</v>
      </c>
      <c r="B127" s="8">
        <v>40451</v>
      </c>
      <c r="C127" s="1">
        <v>-160</v>
      </c>
      <c r="D127" t="s">
        <v>179</v>
      </c>
      <c r="E127" s="6" t="s">
        <v>174</v>
      </c>
      <c r="F127" s="6">
        <v>62101</v>
      </c>
      <c r="G127">
        <v>100102</v>
      </c>
      <c r="H127" t="s">
        <v>66</v>
      </c>
      <c r="I127" t="s">
        <v>207</v>
      </c>
      <c r="J127" t="s">
        <v>178</v>
      </c>
      <c r="K127" s="15">
        <f t="shared" si="2"/>
        <v>40451</v>
      </c>
      <c r="L127" s="11">
        <v>40451</v>
      </c>
      <c r="M127" s="11">
        <v>40451</v>
      </c>
      <c r="N127" s="11">
        <f t="shared" si="3"/>
        <v>40451</v>
      </c>
      <c r="P127">
        <v>1800057109</v>
      </c>
      <c r="Q127" s="2">
        <v>0</v>
      </c>
      <c r="R127"/>
    </row>
    <row r="128" spans="1:18" ht="12.75">
      <c r="A128" t="s">
        <v>180</v>
      </c>
      <c r="B128" s="8">
        <v>40478</v>
      </c>
      <c r="C128" s="1">
        <v>394.98</v>
      </c>
      <c r="D128" t="s">
        <v>181</v>
      </c>
      <c r="E128" s="6" t="s">
        <v>174</v>
      </c>
      <c r="F128" s="6">
        <v>62101</v>
      </c>
      <c r="G128">
        <v>100102</v>
      </c>
      <c r="H128" t="s">
        <v>66</v>
      </c>
      <c r="I128" t="s">
        <v>207</v>
      </c>
      <c r="J128" t="s">
        <v>207</v>
      </c>
      <c r="K128" s="15">
        <f t="shared" si="2"/>
        <v>40478</v>
      </c>
      <c r="L128" s="11">
        <v>40478</v>
      </c>
      <c r="M128" s="11">
        <v>40478</v>
      </c>
      <c r="N128" s="11">
        <f t="shared" si="3"/>
        <v>40478</v>
      </c>
      <c r="P128">
        <v>100211660</v>
      </c>
      <c r="Q128" s="2">
        <v>0</v>
      </c>
      <c r="R128"/>
    </row>
    <row r="129" spans="1:18" ht="12.75">
      <c r="A129" t="s">
        <v>180</v>
      </c>
      <c r="B129" s="8">
        <v>40478</v>
      </c>
      <c r="C129" s="1">
        <v>449.62</v>
      </c>
      <c r="D129" t="s">
        <v>182</v>
      </c>
      <c r="E129" s="6" t="s">
        <v>174</v>
      </c>
      <c r="F129" s="6">
        <v>62101</v>
      </c>
      <c r="G129">
        <v>100102</v>
      </c>
      <c r="H129" t="s">
        <v>66</v>
      </c>
      <c r="I129" t="s">
        <v>207</v>
      </c>
      <c r="J129" t="s">
        <v>207</v>
      </c>
      <c r="K129" s="15">
        <f t="shared" si="2"/>
        <v>40478</v>
      </c>
      <c r="L129" s="11">
        <v>40478</v>
      </c>
      <c r="M129" s="11">
        <v>40478</v>
      </c>
      <c r="N129" s="11">
        <f t="shared" si="3"/>
        <v>40478</v>
      </c>
      <c r="P129">
        <v>100211660</v>
      </c>
      <c r="Q129" s="2">
        <v>0</v>
      </c>
      <c r="R129"/>
    </row>
    <row r="130" spans="1:18" ht="12.75">
      <c r="A130" t="s">
        <v>180</v>
      </c>
      <c r="B130" s="8">
        <v>40478</v>
      </c>
      <c r="C130" s="1">
        <v>175.55</v>
      </c>
      <c r="D130" t="s">
        <v>183</v>
      </c>
      <c r="E130" s="6" t="s">
        <v>174</v>
      </c>
      <c r="F130" s="6">
        <v>62101</v>
      </c>
      <c r="G130">
        <v>100102</v>
      </c>
      <c r="H130" t="s">
        <v>66</v>
      </c>
      <c r="I130" t="s">
        <v>207</v>
      </c>
      <c r="J130" t="s">
        <v>207</v>
      </c>
      <c r="K130" s="15">
        <f t="shared" si="2"/>
        <v>40478</v>
      </c>
      <c r="L130" s="11">
        <v>40478</v>
      </c>
      <c r="M130" s="11">
        <v>40478</v>
      </c>
      <c r="N130" s="11">
        <f t="shared" si="3"/>
        <v>40478</v>
      </c>
      <c r="P130">
        <v>100211660</v>
      </c>
      <c r="Q130" s="2">
        <v>0</v>
      </c>
      <c r="R130"/>
    </row>
    <row r="131" spans="1:18" ht="12.75">
      <c r="A131" t="s">
        <v>180</v>
      </c>
      <c r="B131" s="8">
        <v>40478</v>
      </c>
      <c r="C131" s="1">
        <v>203.31</v>
      </c>
      <c r="D131" t="s">
        <v>184</v>
      </c>
      <c r="E131" s="6" t="s">
        <v>174</v>
      </c>
      <c r="F131" s="6">
        <v>62101</v>
      </c>
      <c r="G131">
        <v>100102</v>
      </c>
      <c r="H131" t="s">
        <v>66</v>
      </c>
      <c r="I131" t="s">
        <v>207</v>
      </c>
      <c r="J131" t="s">
        <v>207</v>
      </c>
      <c r="K131" s="15">
        <f t="shared" si="2"/>
        <v>40478</v>
      </c>
      <c r="L131" s="11">
        <v>40478</v>
      </c>
      <c r="M131" s="11">
        <v>40478</v>
      </c>
      <c r="N131" s="11">
        <f t="shared" si="3"/>
        <v>40478</v>
      </c>
      <c r="P131">
        <v>100211660</v>
      </c>
      <c r="Q131" s="2">
        <v>0</v>
      </c>
      <c r="R131"/>
    </row>
    <row r="132" spans="1:18" ht="12.75">
      <c r="A132" t="s">
        <v>180</v>
      </c>
      <c r="B132" s="8">
        <v>40478</v>
      </c>
      <c r="C132" s="1">
        <v>331.39</v>
      </c>
      <c r="D132" t="s">
        <v>185</v>
      </c>
      <c r="E132" s="6" t="s">
        <v>174</v>
      </c>
      <c r="F132" s="6">
        <v>62101</v>
      </c>
      <c r="G132">
        <v>100102</v>
      </c>
      <c r="H132" t="s">
        <v>66</v>
      </c>
      <c r="I132" t="s">
        <v>207</v>
      </c>
      <c r="J132" t="s">
        <v>207</v>
      </c>
      <c r="K132" s="15">
        <f t="shared" si="2"/>
        <v>40478</v>
      </c>
      <c r="L132" s="11">
        <v>40478</v>
      </c>
      <c r="M132" s="11">
        <v>40478</v>
      </c>
      <c r="N132" s="11">
        <f t="shared" si="3"/>
        <v>40478</v>
      </c>
      <c r="P132">
        <v>100211660</v>
      </c>
      <c r="Q132" s="2">
        <v>0</v>
      </c>
      <c r="R132"/>
    </row>
    <row r="133" spans="1:18" ht="12.75">
      <c r="A133" t="s">
        <v>186</v>
      </c>
      <c r="B133" s="8">
        <v>40455</v>
      </c>
      <c r="C133" s="1">
        <v>477.92</v>
      </c>
      <c r="D133" t="s">
        <v>187</v>
      </c>
      <c r="E133" s="6" t="s">
        <v>174</v>
      </c>
      <c r="F133" s="6">
        <v>62101</v>
      </c>
      <c r="G133">
        <v>100102</v>
      </c>
      <c r="H133" t="s">
        <v>66</v>
      </c>
      <c r="I133" t="s">
        <v>207</v>
      </c>
      <c r="J133" t="s">
        <v>207</v>
      </c>
      <c r="K133" s="15">
        <f t="shared" si="2"/>
        <v>40455</v>
      </c>
      <c r="L133" s="11">
        <v>40455</v>
      </c>
      <c r="M133" s="11">
        <v>40455</v>
      </c>
      <c r="N133" s="11">
        <f t="shared" si="3"/>
        <v>40455</v>
      </c>
      <c r="P133">
        <v>100210029</v>
      </c>
      <c r="Q133" s="2">
        <v>0</v>
      </c>
      <c r="R133"/>
    </row>
    <row r="134" spans="1:18" ht="12.75">
      <c r="A134" t="s">
        <v>188</v>
      </c>
      <c r="B134" s="8">
        <v>40450</v>
      </c>
      <c r="C134" s="1">
        <v>257.27</v>
      </c>
      <c r="D134" t="s">
        <v>189</v>
      </c>
      <c r="E134" s="6" t="s">
        <v>174</v>
      </c>
      <c r="F134" s="6">
        <v>62101</v>
      </c>
      <c r="G134">
        <v>100102</v>
      </c>
      <c r="H134" t="s">
        <v>66</v>
      </c>
      <c r="I134" t="s">
        <v>207</v>
      </c>
      <c r="J134" t="s">
        <v>207</v>
      </c>
      <c r="K134" s="15">
        <f t="shared" si="2"/>
        <v>40450</v>
      </c>
      <c r="L134" s="11">
        <v>40450</v>
      </c>
      <c r="M134" s="11">
        <v>40450</v>
      </c>
      <c r="N134" s="11">
        <f t="shared" si="3"/>
        <v>40450</v>
      </c>
      <c r="P134">
        <v>100209439</v>
      </c>
      <c r="Q134" s="2">
        <v>0</v>
      </c>
      <c r="R134"/>
    </row>
    <row r="135" spans="1:18" ht="12.75">
      <c r="A135" t="s">
        <v>188</v>
      </c>
      <c r="B135" s="8">
        <v>40450</v>
      </c>
      <c r="C135" s="1">
        <v>266.43</v>
      </c>
      <c r="D135" t="s">
        <v>190</v>
      </c>
      <c r="E135" s="6" t="s">
        <v>174</v>
      </c>
      <c r="F135" s="6">
        <v>62101</v>
      </c>
      <c r="G135">
        <v>100102</v>
      </c>
      <c r="H135" t="s">
        <v>66</v>
      </c>
      <c r="I135" t="s">
        <v>207</v>
      </c>
      <c r="J135" t="s">
        <v>207</v>
      </c>
      <c r="K135" s="15">
        <f t="shared" si="2"/>
        <v>40450</v>
      </c>
      <c r="L135" s="11">
        <v>40450</v>
      </c>
      <c r="M135" s="11">
        <v>40450</v>
      </c>
      <c r="N135" s="11">
        <f t="shared" si="3"/>
        <v>40450</v>
      </c>
      <c r="P135">
        <v>100209439</v>
      </c>
      <c r="Q135" s="2">
        <v>0</v>
      </c>
      <c r="R135"/>
    </row>
    <row r="136" spans="1:18" ht="12.75">
      <c r="A136" t="s">
        <v>188</v>
      </c>
      <c r="B136" s="8">
        <v>40450</v>
      </c>
      <c r="C136" s="1">
        <v>370.8</v>
      </c>
      <c r="D136" t="s">
        <v>191</v>
      </c>
      <c r="E136" s="6" t="s">
        <v>174</v>
      </c>
      <c r="F136" s="6">
        <v>62101</v>
      </c>
      <c r="G136">
        <v>100102</v>
      </c>
      <c r="H136" t="s">
        <v>66</v>
      </c>
      <c r="I136" t="s">
        <v>207</v>
      </c>
      <c r="J136" t="s">
        <v>207</v>
      </c>
      <c r="K136" s="15">
        <f t="shared" si="2"/>
        <v>40450</v>
      </c>
      <c r="L136" s="11">
        <v>40450</v>
      </c>
      <c r="M136" s="11">
        <v>40450</v>
      </c>
      <c r="N136" s="11">
        <f t="shared" si="3"/>
        <v>40450</v>
      </c>
      <c r="P136">
        <v>100209439</v>
      </c>
      <c r="Q136" s="2">
        <v>0</v>
      </c>
      <c r="R136"/>
    </row>
    <row r="137" spans="1:18" ht="12.75">
      <c r="A137" t="s">
        <v>188</v>
      </c>
      <c r="B137" s="8">
        <v>40450</v>
      </c>
      <c r="C137" s="1">
        <v>313.12</v>
      </c>
      <c r="D137" t="s">
        <v>192</v>
      </c>
      <c r="E137" s="6" t="s">
        <v>174</v>
      </c>
      <c r="F137" s="6">
        <v>62101</v>
      </c>
      <c r="G137">
        <v>100102</v>
      </c>
      <c r="H137" t="s">
        <v>66</v>
      </c>
      <c r="I137" t="s">
        <v>207</v>
      </c>
      <c r="J137" t="s">
        <v>207</v>
      </c>
      <c r="K137" s="15">
        <f t="shared" si="2"/>
        <v>40450</v>
      </c>
      <c r="L137" s="11">
        <v>40450</v>
      </c>
      <c r="M137" s="11">
        <v>40450</v>
      </c>
      <c r="N137" s="11">
        <f t="shared" si="3"/>
        <v>40450</v>
      </c>
      <c r="P137">
        <v>100209439</v>
      </c>
      <c r="Q137" s="2">
        <v>0</v>
      </c>
      <c r="R137"/>
    </row>
    <row r="138" spans="1:18" ht="12.75">
      <c r="A138" t="s">
        <v>188</v>
      </c>
      <c r="B138" s="8">
        <v>40450</v>
      </c>
      <c r="C138" s="1">
        <v>331.43</v>
      </c>
      <c r="D138" t="s">
        <v>193</v>
      </c>
      <c r="E138" s="6" t="s">
        <v>174</v>
      </c>
      <c r="F138" s="6">
        <v>62101</v>
      </c>
      <c r="G138">
        <v>100102</v>
      </c>
      <c r="H138" t="s">
        <v>66</v>
      </c>
      <c r="I138" t="s">
        <v>207</v>
      </c>
      <c r="J138" t="s">
        <v>207</v>
      </c>
      <c r="K138" s="15">
        <f t="shared" si="2"/>
        <v>40450</v>
      </c>
      <c r="L138" s="11">
        <v>40450</v>
      </c>
      <c r="M138" s="11">
        <v>40450</v>
      </c>
      <c r="N138" s="11">
        <f t="shared" si="3"/>
        <v>40450</v>
      </c>
      <c r="P138">
        <v>100209439</v>
      </c>
      <c r="Q138" s="2">
        <v>0</v>
      </c>
      <c r="R138"/>
    </row>
    <row r="139" spans="1:18" ht="12.75">
      <c r="A139" t="s">
        <v>188</v>
      </c>
      <c r="B139" s="8">
        <v>40450</v>
      </c>
      <c r="C139" s="1">
        <v>-677.33</v>
      </c>
      <c r="D139" t="s">
        <v>31</v>
      </c>
      <c r="E139" s="6" t="s">
        <v>174</v>
      </c>
      <c r="F139" s="6">
        <v>62101</v>
      </c>
      <c r="G139">
        <v>100102</v>
      </c>
      <c r="H139" t="s">
        <v>66</v>
      </c>
      <c r="I139" t="s">
        <v>207</v>
      </c>
      <c r="J139" t="s">
        <v>207</v>
      </c>
      <c r="K139" s="15">
        <f aca="true" t="shared" si="4" ref="K139:K202">(B139)*1</f>
        <v>40450</v>
      </c>
      <c r="L139" s="11">
        <v>40450</v>
      </c>
      <c r="M139" s="11">
        <v>40450</v>
      </c>
      <c r="N139" s="11">
        <f aca="true" t="shared" si="5" ref="N139:N202">L139</f>
        <v>40450</v>
      </c>
      <c r="P139">
        <v>100209439</v>
      </c>
      <c r="Q139" s="2">
        <v>0</v>
      </c>
      <c r="R139"/>
    </row>
    <row r="140" spans="1:18" ht="12.75">
      <c r="A140" t="s">
        <v>188</v>
      </c>
      <c r="B140" s="8">
        <v>40450</v>
      </c>
      <c r="C140" s="1">
        <v>294.81</v>
      </c>
      <c r="D140" t="s">
        <v>32</v>
      </c>
      <c r="E140" s="6" t="s">
        <v>174</v>
      </c>
      <c r="F140" s="6">
        <v>62101</v>
      </c>
      <c r="G140">
        <v>100102</v>
      </c>
      <c r="H140" t="s">
        <v>66</v>
      </c>
      <c r="I140" t="s">
        <v>207</v>
      </c>
      <c r="J140" t="s">
        <v>207</v>
      </c>
      <c r="K140" s="15">
        <f t="shared" si="4"/>
        <v>40450</v>
      </c>
      <c r="L140" s="11">
        <v>40450</v>
      </c>
      <c r="M140" s="11">
        <v>40450</v>
      </c>
      <c r="N140" s="11">
        <f t="shared" si="5"/>
        <v>40450</v>
      </c>
      <c r="P140">
        <v>100209439</v>
      </c>
      <c r="Q140" s="2">
        <v>0</v>
      </c>
      <c r="R140"/>
    </row>
    <row r="141" spans="1:18" ht="12.75">
      <c r="A141" t="s">
        <v>188</v>
      </c>
      <c r="B141" s="8">
        <v>40450</v>
      </c>
      <c r="C141" s="1">
        <v>380.86</v>
      </c>
      <c r="D141" t="s">
        <v>33</v>
      </c>
      <c r="E141" s="6" t="s">
        <v>174</v>
      </c>
      <c r="F141" s="6">
        <v>62101</v>
      </c>
      <c r="G141">
        <v>100102</v>
      </c>
      <c r="H141" t="s">
        <v>66</v>
      </c>
      <c r="I141" t="s">
        <v>207</v>
      </c>
      <c r="J141" t="s">
        <v>207</v>
      </c>
      <c r="K141" s="15">
        <f t="shared" si="4"/>
        <v>40450</v>
      </c>
      <c r="L141" s="11">
        <v>40450</v>
      </c>
      <c r="M141" s="11">
        <v>40450</v>
      </c>
      <c r="N141" s="11">
        <f t="shared" si="5"/>
        <v>40450</v>
      </c>
      <c r="P141">
        <v>100209439</v>
      </c>
      <c r="Q141" s="2">
        <v>0</v>
      </c>
      <c r="R141"/>
    </row>
    <row r="142" spans="1:18" ht="12.75">
      <c r="A142" t="s">
        <v>188</v>
      </c>
      <c r="B142" s="8">
        <v>40450</v>
      </c>
      <c r="C142" s="1">
        <v>468.76</v>
      </c>
      <c r="D142" t="s">
        <v>34</v>
      </c>
      <c r="E142" s="6" t="s">
        <v>174</v>
      </c>
      <c r="F142" s="6">
        <v>62101</v>
      </c>
      <c r="G142">
        <v>100102</v>
      </c>
      <c r="H142" t="s">
        <v>66</v>
      </c>
      <c r="I142" t="s">
        <v>207</v>
      </c>
      <c r="J142" t="s">
        <v>207</v>
      </c>
      <c r="K142" s="15">
        <f t="shared" si="4"/>
        <v>40450</v>
      </c>
      <c r="L142" s="11">
        <v>40450</v>
      </c>
      <c r="M142" s="11">
        <v>40450</v>
      </c>
      <c r="N142" s="11">
        <f t="shared" si="5"/>
        <v>40450</v>
      </c>
      <c r="P142">
        <v>100209439</v>
      </c>
      <c r="Q142" s="2">
        <v>0</v>
      </c>
      <c r="R142"/>
    </row>
    <row r="143" spans="1:18" ht="12.75">
      <c r="A143" t="s">
        <v>35</v>
      </c>
      <c r="B143" s="8">
        <v>40419</v>
      </c>
      <c r="C143" s="1">
        <v>92.47</v>
      </c>
      <c r="D143" t="s">
        <v>36</v>
      </c>
      <c r="E143" s="6" t="s">
        <v>174</v>
      </c>
      <c r="F143" s="6">
        <v>62101</v>
      </c>
      <c r="G143">
        <v>100102</v>
      </c>
      <c r="H143" t="s">
        <v>66</v>
      </c>
      <c r="I143" t="s">
        <v>207</v>
      </c>
      <c r="J143" t="s">
        <v>207</v>
      </c>
      <c r="K143" s="15">
        <f t="shared" si="4"/>
        <v>40419</v>
      </c>
      <c r="L143" s="11">
        <v>40419</v>
      </c>
      <c r="M143" s="11">
        <v>40419</v>
      </c>
      <c r="N143" s="11">
        <f t="shared" si="5"/>
        <v>40419</v>
      </c>
      <c r="P143">
        <v>100206735</v>
      </c>
      <c r="Q143" s="2">
        <v>0</v>
      </c>
      <c r="R143"/>
    </row>
    <row r="144" spans="1:18" ht="12.75">
      <c r="A144" t="s">
        <v>35</v>
      </c>
      <c r="B144" s="8">
        <v>40419</v>
      </c>
      <c r="C144" s="1">
        <v>275.59</v>
      </c>
      <c r="D144" t="s">
        <v>37</v>
      </c>
      <c r="E144" s="6" t="s">
        <v>174</v>
      </c>
      <c r="F144" s="6">
        <v>62101</v>
      </c>
      <c r="G144">
        <v>100102</v>
      </c>
      <c r="H144" t="s">
        <v>66</v>
      </c>
      <c r="I144" t="s">
        <v>207</v>
      </c>
      <c r="J144" t="s">
        <v>207</v>
      </c>
      <c r="K144" s="15">
        <f t="shared" si="4"/>
        <v>40419</v>
      </c>
      <c r="L144" s="11">
        <v>40419</v>
      </c>
      <c r="M144" s="11">
        <v>40419</v>
      </c>
      <c r="N144" s="11">
        <f t="shared" si="5"/>
        <v>40419</v>
      </c>
      <c r="P144">
        <v>100206735</v>
      </c>
      <c r="Q144" s="2">
        <v>0</v>
      </c>
      <c r="R144"/>
    </row>
    <row r="145" spans="1:18" ht="12.75">
      <c r="A145" t="s">
        <v>35</v>
      </c>
      <c r="B145" s="8">
        <v>40419</v>
      </c>
      <c r="C145" s="1">
        <v>578.63</v>
      </c>
      <c r="D145" t="s">
        <v>38</v>
      </c>
      <c r="E145" s="6" t="s">
        <v>174</v>
      </c>
      <c r="F145" s="6">
        <v>62101</v>
      </c>
      <c r="G145">
        <v>100102</v>
      </c>
      <c r="H145" t="s">
        <v>66</v>
      </c>
      <c r="I145" t="s">
        <v>207</v>
      </c>
      <c r="J145" t="s">
        <v>207</v>
      </c>
      <c r="K145" s="15">
        <f t="shared" si="4"/>
        <v>40419</v>
      </c>
      <c r="L145" s="11">
        <v>40419</v>
      </c>
      <c r="M145" s="11">
        <v>40419</v>
      </c>
      <c r="N145" s="11">
        <f t="shared" si="5"/>
        <v>40419</v>
      </c>
      <c r="P145">
        <v>100206735</v>
      </c>
      <c r="Q145" s="2">
        <v>0</v>
      </c>
      <c r="R145"/>
    </row>
    <row r="146" spans="1:18" ht="12.75">
      <c r="A146" t="s">
        <v>35</v>
      </c>
      <c r="B146" s="8">
        <v>40419</v>
      </c>
      <c r="C146" s="1">
        <v>423.9</v>
      </c>
      <c r="D146" t="s">
        <v>39</v>
      </c>
      <c r="E146" s="6" t="s">
        <v>174</v>
      </c>
      <c r="F146" s="6">
        <v>62101</v>
      </c>
      <c r="G146">
        <v>100102</v>
      </c>
      <c r="H146" t="s">
        <v>66</v>
      </c>
      <c r="I146" t="s">
        <v>207</v>
      </c>
      <c r="J146" t="s">
        <v>207</v>
      </c>
      <c r="K146" s="15">
        <f t="shared" si="4"/>
        <v>40419</v>
      </c>
      <c r="L146" s="11">
        <v>40419</v>
      </c>
      <c r="M146" s="11">
        <v>40419</v>
      </c>
      <c r="N146" s="11">
        <f t="shared" si="5"/>
        <v>40419</v>
      </c>
      <c r="P146">
        <v>100206735</v>
      </c>
      <c r="Q146" s="2">
        <v>0</v>
      </c>
      <c r="R146"/>
    </row>
    <row r="147" spans="1:18" ht="12.75">
      <c r="A147" t="s">
        <v>35</v>
      </c>
      <c r="B147" s="8">
        <v>40419</v>
      </c>
      <c r="C147" s="1">
        <v>697.65</v>
      </c>
      <c r="D147" t="s">
        <v>31</v>
      </c>
      <c r="E147" s="6" t="s">
        <v>174</v>
      </c>
      <c r="F147" s="6">
        <v>62101</v>
      </c>
      <c r="G147">
        <v>100102</v>
      </c>
      <c r="H147" t="s">
        <v>66</v>
      </c>
      <c r="I147" t="s">
        <v>207</v>
      </c>
      <c r="J147" t="s">
        <v>207</v>
      </c>
      <c r="K147" s="15">
        <f t="shared" si="4"/>
        <v>40419</v>
      </c>
      <c r="L147" s="11">
        <v>40419</v>
      </c>
      <c r="M147" s="11">
        <v>40419</v>
      </c>
      <c r="N147" s="11">
        <f t="shared" si="5"/>
        <v>40419</v>
      </c>
      <c r="P147">
        <v>100206735</v>
      </c>
      <c r="Q147" s="2">
        <v>0</v>
      </c>
      <c r="R147"/>
    </row>
    <row r="148" spans="1:18" ht="12.75">
      <c r="A148" t="s">
        <v>35</v>
      </c>
      <c r="B148" s="8">
        <v>40419</v>
      </c>
      <c r="C148" s="1">
        <v>258.18</v>
      </c>
      <c r="D148" t="s">
        <v>40</v>
      </c>
      <c r="E148" s="6" t="s">
        <v>174</v>
      </c>
      <c r="F148" s="6">
        <v>62101</v>
      </c>
      <c r="G148">
        <v>100102</v>
      </c>
      <c r="H148" t="s">
        <v>66</v>
      </c>
      <c r="I148" t="s">
        <v>207</v>
      </c>
      <c r="J148" t="s">
        <v>207</v>
      </c>
      <c r="K148" s="15">
        <f t="shared" si="4"/>
        <v>40419</v>
      </c>
      <c r="L148" s="11">
        <v>40419</v>
      </c>
      <c r="M148" s="11">
        <v>40419</v>
      </c>
      <c r="N148" s="11">
        <f t="shared" si="5"/>
        <v>40419</v>
      </c>
      <c r="P148">
        <v>100206735</v>
      </c>
      <c r="Q148" s="2">
        <v>0</v>
      </c>
      <c r="R148"/>
    </row>
    <row r="149" spans="1:18" ht="12.75">
      <c r="A149" t="s">
        <v>41</v>
      </c>
      <c r="B149" s="8">
        <v>40393</v>
      </c>
      <c r="C149" s="1">
        <v>-404.68</v>
      </c>
      <c r="D149" t="s">
        <v>42</v>
      </c>
      <c r="E149" s="6" t="s">
        <v>174</v>
      </c>
      <c r="F149" s="6">
        <v>62101</v>
      </c>
      <c r="G149">
        <v>100102</v>
      </c>
      <c r="H149" t="s">
        <v>66</v>
      </c>
      <c r="I149" t="s">
        <v>207</v>
      </c>
      <c r="J149" t="s">
        <v>207</v>
      </c>
      <c r="K149" s="15">
        <f t="shared" si="4"/>
        <v>40393</v>
      </c>
      <c r="L149" s="11">
        <v>40393</v>
      </c>
      <c r="M149" s="11">
        <v>40393</v>
      </c>
      <c r="N149" s="11">
        <f t="shared" si="5"/>
        <v>40393</v>
      </c>
      <c r="P149">
        <v>100205058</v>
      </c>
      <c r="Q149" s="2">
        <v>0</v>
      </c>
      <c r="R149"/>
    </row>
    <row r="150" spans="1:18" ht="12.75">
      <c r="A150" t="s">
        <v>41</v>
      </c>
      <c r="B150" s="8">
        <v>40393</v>
      </c>
      <c r="C150" s="1">
        <v>-49.44</v>
      </c>
      <c r="D150" t="s">
        <v>43</v>
      </c>
      <c r="E150" s="6" t="s">
        <v>174</v>
      </c>
      <c r="F150" s="6">
        <v>62101</v>
      </c>
      <c r="G150">
        <v>100102</v>
      </c>
      <c r="H150" t="s">
        <v>66</v>
      </c>
      <c r="I150" t="s">
        <v>207</v>
      </c>
      <c r="J150" t="s">
        <v>207</v>
      </c>
      <c r="K150" s="15">
        <f t="shared" si="4"/>
        <v>40393</v>
      </c>
      <c r="L150" s="11">
        <v>40393</v>
      </c>
      <c r="M150" s="11">
        <v>40393</v>
      </c>
      <c r="N150" s="11">
        <f t="shared" si="5"/>
        <v>40393</v>
      </c>
      <c r="P150">
        <v>100205058</v>
      </c>
      <c r="Q150" s="2">
        <v>0</v>
      </c>
      <c r="R150"/>
    </row>
    <row r="151" spans="1:18" ht="12.75">
      <c r="A151" t="s">
        <v>41</v>
      </c>
      <c r="B151" s="8">
        <v>40393</v>
      </c>
      <c r="C151" s="1">
        <v>-531.03</v>
      </c>
      <c r="D151" t="s">
        <v>44</v>
      </c>
      <c r="E151" s="6" t="s">
        <v>174</v>
      </c>
      <c r="F151" s="6">
        <v>62101</v>
      </c>
      <c r="G151">
        <v>100102</v>
      </c>
      <c r="H151" t="s">
        <v>66</v>
      </c>
      <c r="I151" t="s">
        <v>207</v>
      </c>
      <c r="J151" t="s">
        <v>207</v>
      </c>
      <c r="K151" s="15">
        <f t="shared" si="4"/>
        <v>40393</v>
      </c>
      <c r="L151" s="11">
        <v>40393</v>
      </c>
      <c r="M151" s="11">
        <v>40393</v>
      </c>
      <c r="N151" s="11">
        <f t="shared" si="5"/>
        <v>40393</v>
      </c>
      <c r="P151">
        <v>100205058</v>
      </c>
      <c r="Q151" s="2">
        <v>0</v>
      </c>
      <c r="R151"/>
    </row>
    <row r="152" spans="1:18" ht="12.75">
      <c r="A152" t="s">
        <v>45</v>
      </c>
      <c r="B152" s="8">
        <v>40393</v>
      </c>
      <c r="C152" s="1">
        <v>404.68</v>
      </c>
      <c r="D152" t="s">
        <v>46</v>
      </c>
      <c r="E152" s="6" t="s">
        <v>174</v>
      </c>
      <c r="F152" s="6">
        <v>62101</v>
      </c>
      <c r="G152">
        <v>100102</v>
      </c>
      <c r="H152" t="s">
        <v>66</v>
      </c>
      <c r="I152" t="s">
        <v>207</v>
      </c>
      <c r="J152" t="s">
        <v>207</v>
      </c>
      <c r="K152" s="15">
        <f t="shared" si="4"/>
        <v>40393</v>
      </c>
      <c r="L152" s="11">
        <v>40393</v>
      </c>
      <c r="M152" s="11">
        <v>40393</v>
      </c>
      <c r="N152" s="11">
        <f t="shared" si="5"/>
        <v>40393</v>
      </c>
      <c r="P152">
        <v>100205057</v>
      </c>
      <c r="Q152" s="2">
        <v>0</v>
      </c>
      <c r="R152"/>
    </row>
    <row r="153" spans="1:18" ht="12.75">
      <c r="A153" t="s">
        <v>45</v>
      </c>
      <c r="B153" s="8">
        <v>40393</v>
      </c>
      <c r="C153" s="1">
        <v>322.28</v>
      </c>
      <c r="D153" t="s">
        <v>42</v>
      </c>
      <c r="E153" s="6" t="s">
        <v>174</v>
      </c>
      <c r="F153" s="6">
        <v>62101</v>
      </c>
      <c r="G153">
        <v>100102</v>
      </c>
      <c r="H153" t="s">
        <v>66</v>
      </c>
      <c r="I153" t="s">
        <v>207</v>
      </c>
      <c r="J153" t="s">
        <v>207</v>
      </c>
      <c r="K153" s="15">
        <f t="shared" si="4"/>
        <v>40393</v>
      </c>
      <c r="L153" s="11">
        <v>40393</v>
      </c>
      <c r="M153" s="11">
        <v>40393</v>
      </c>
      <c r="N153" s="11">
        <f t="shared" si="5"/>
        <v>40393</v>
      </c>
      <c r="P153">
        <v>100205057</v>
      </c>
      <c r="Q153" s="2">
        <v>0</v>
      </c>
      <c r="R153"/>
    </row>
    <row r="154" spans="1:18" ht="12.75">
      <c r="A154" t="s">
        <v>45</v>
      </c>
      <c r="B154" s="8">
        <v>40393</v>
      </c>
      <c r="C154" s="1">
        <v>258.19</v>
      </c>
      <c r="D154" t="s">
        <v>44</v>
      </c>
      <c r="E154" s="6" t="s">
        <v>174</v>
      </c>
      <c r="F154" s="6">
        <v>62101</v>
      </c>
      <c r="G154">
        <v>100102</v>
      </c>
      <c r="H154" t="s">
        <v>66</v>
      </c>
      <c r="I154" t="s">
        <v>207</v>
      </c>
      <c r="J154" t="s">
        <v>207</v>
      </c>
      <c r="K154" s="15">
        <f t="shared" si="4"/>
        <v>40393</v>
      </c>
      <c r="L154" s="11">
        <v>40393</v>
      </c>
      <c r="M154" s="11">
        <v>40393</v>
      </c>
      <c r="N154" s="11">
        <f t="shared" si="5"/>
        <v>40393</v>
      </c>
      <c r="P154">
        <v>100205057</v>
      </c>
      <c r="Q154" s="2">
        <v>0</v>
      </c>
      <c r="R154"/>
    </row>
    <row r="155" spans="1:18" ht="12.75">
      <c r="A155" t="s">
        <v>41</v>
      </c>
      <c r="B155" s="8">
        <v>40387</v>
      </c>
      <c r="C155" s="1">
        <v>404.68</v>
      </c>
      <c r="D155" t="s">
        <v>42</v>
      </c>
      <c r="E155" s="6" t="s">
        <v>174</v>
      </c>
      <c r="F155" s="6">
        <v>62101</v>
      </c>
      <c r="G155">
        <v>100102</v>
      </c>
      <c r="H155" t="s">
        <v>66</v>
      </c>
      <c r="I155" t="s">
        <v>207</v>
      </c>
      <c r="J155" t="s">
        <v>207</v>
      </c>
      <c r="K155" s="15">
        <f t="shared" si="4"/>
        <v>40387</v>
      </c>
      <c r="L155" s="11">
        <v>40387</v>
      </c>
      <c r="M155" s="11">
        <v>40387</v>
      </c>
      <c r="N155" s="11">
        <f t="shared" si="5"/>
        <v>40387</v>
      </c>
      <c r="P155">
        <v>100204594</v>
      </c>
      <c r="Q155" s="2">
        <v>0</v>
      </c>
      <c r="R155"/>
    </row>
    <row r="156" spans="1:18" ht="12.75">
      <c r="A156" t="s">
        <v>41</v>
      </c>
      <c r="B156" s="8">
        <v>40387</v>
      </c>
      <c r="C156" s="1">
        <v>49.44</v>
      </c>
      <c r="D156" t="s">
        <v>43</v>
      </c>
      <c r="E156" s="6" t="s">
        <v>174</v>
      </c>
      <c r="F156" s="6">
        <v>62101</v>
      </c>
      <c r="G156">
        <v>100102</v>
      </c>
      <c r="H156" t="s">
        <v>66</v>
      </c>
      <c r="I156" t="s">
        <v>207</v>
      </c>
      <c r="J156" t="s">
        <v>207</v>
      </c>
      <c r="K156" s="15">
        <f t="shared" si="4"/>
        <v>40387</v>
      </c>
      <c r="L156" s="11">
        <v>40387</v>
      </c>
      <c r="M156" s="11">
        <v>40387</v>
      </c>
      <c r="N156" s="11">
        <f t="shared" si="5"/>
        <v>40387</v>
      </c>
      <c r="P156">
        <v>100204594</v>
      </c>
      <c r="Q156" s="2">
        <v>0</v>
      </c>
      <c r="R156"/>
    </row>
    <row r="157" spans="1:18" ht="12.75">
      <c r="A157" t="s">
        <v>41</v>
      </c>
      <c r="B157" s="8">
        <v>40387</v>
      </c>
      <c r="C157" s="1">
        <v>531.03</v>
      </c>
      <c r="D157" t="s">
        <v>44</v>
      </c>
      <c r="E157" s="6" t="s">
        <v>174</v>
      </c>
      <c r="F157" s="6">
        <v>62101</v>
      </c>
      <c r="G157">
        <v>100102</v>
      </c>
      <c r="H157" t="s">
        <v>66</v>
      </c>
      <c r="I157" t="s">
        <v>207</v>
      </c>
      <c r="J157" t="s">
        <v>207</v>
      </c>
      <c r="K157" s="15">
        <f t="shared" si="4"/>
        <v>40387</v>
      </c>
      <c r="L157" s="11">
        <v>40387</v>
      </c>
      <c r="M157" s="11">
        <v>40387</v>
      </c>
      <c r="N157" s="11">
        <f t="shared" si="5"/>
        <v>40387</v>
      </c>
      <c r="P157">
        <v>100204594</v>
      </c>
      <c r="Q157" s="2">
        <v>0</v>
      </c>
      <c r="R157"/>
    </row>
    <row r="158" spans="1:18" ht="12.75">
      <c r="A158" t="s">
        <v>74</v>
      </c>
      <c r="B158" s="8">
        <v>40479</v>
      </c>
      <c r="C158" s="1">
        <v>20</v>
      </c>
      <c r="D158" t="s">
        <v>48</v>
      </c>
      <c r="E158" s="6" t="s">
        <v>47</v>
      </c>
      <c r="F158" s="6">
        <v>62102</v>
      </c>
      <c r="G158">
        <v>100102</v>
      </c>
      <c r="H158" t="s">
        <v>66</v>
      </c>
      <c r="I158" t="s">
        <v>207</v>
      </c>
      <c r="J158" t="s">
        <v>207</v>
      </c>
      <c r="K158" s="15">
        <f t="shared" si="4"/>
        <v>40479</v>
      </c>
      <c r="L158" s="11">
        <v>40479</v>
      </c>
      <c r="M158" s="11">
        <v>40479</v>
      </c>
      <c r="N158" s="11">
        <f t="shared" si="5"/>
        <v>40479</v>
      </c>
      <c r="P158">
        <v>100211881</v>
      </c>
      <c r="Q158" s="2">
        <v>0</v>
      </c>
      <c r="R158"/>
    </row>
    <row r="159" spans="1:18" ht="12.75">
      <c r="A159" t="s">
        <v>74</v>
      </c>
      <c r="B159" s="8">
        <v>40479</v>
      </c>
      <c r="C159" s="1">
        <v>26.09</v>
      </c>
      <c r="D159" t="s">
        <v>49</v>
      </c>
      <c r="E159" s="6" t="s">
        <v>47</v>
      </c>
      <c r="F159" s="6">
        <v>62102</v>
      </c>
      <c r="G159">
        <v>100102</v>
      </c>
      <c r="H159" t="s">
        <v>66</v>
      </c>
      <c r="I159" t="s">
        <v>207</v>
      </c>
      <c r="J159" t="s">
        <v>207</v>
      </c>
      <c r="K159" s="15">
        <f t="shared" si="4"/>
        <v>40479</v>
      </c>
      <c r="L159" s="11">
        <v>40479</v>
      </c>
      <c r="M159" s="11">
        <v>40479</v>
      </c>
      <c r="N159" s="11">
        <f t="shared" si="5"/>
        <v>40479</v>
      </c>
      <c r="P159">
        <v>100211884</v>
      </c>
      <c r="Q159" s="2">
        <v>0</v>
      </c>
      <c r="R159"/>
    </row>
    <row r="160" spans="1:18" ht="12.75">
      <c r="A160" t="s">
        <v>74</v>
      </c>
      <c r="B160" s="8">
        <v>40479</v>
      </c>
      <c r="C160" s="1">
        <v>45.22</v>
      </c>
      <c r="D160" t="s">
        <v>50</v>
      </c>
      <c r="E160" s="6" t="s">
        <v>47</v>
      </c>
      <c r="F160" s="6">
        <v>62102</v>
      </c>
      <c r="G160">
        <v>100102</v>
      </c>
      <c r="H160" t="s">
        <v>66</v>
      </c>
      <c r="I160" t="s">
        <v>207</v>
      </c>
      <c r="J160" t="s">
        <v>207</v>
      </c>
      <c r="K160" s="15">
        <f t="shared" si="4"/>
        <v>40479</v>
      </c>
      <c r="L160" s="11">
        <v>40479</v>
      </c>
      <c r="M160" s="11">
        <v>40479</v>
      </c>
      <c r="N160" s="11">
        <f t="shared" si="5"/>
        <v>40479</v>
      </c>
      <c r="P160">
        <v>100211884</v>
      </c>
      <c r="Q160" s="2">
        <v>0</v>
      </c>
      <c r="R160"/>
    </row>
    <row r="161" spans="1:18" ht="12.75">
      <c r="A161" t="s">
        <v>74</v>
      </c>
      <c r="B161" s="8">
        <v>40479</v>
      </c>
      <c r="C161" s="1">
        <v>25.78</v>
      </c>
      <c r="D161" t="s">
        <v>51</v>
      </c>
      <c r="E161" s="6" t="s">
        <v>47</v>
      </c>
      <c r="F161" s="6">
        <v>62102</v>
      </c>
      <c r="G161">
        <v>100102</v>
      </c>
      <c r="H161" t="s">
        <v>66</v>
      </c>
      <c r="I161" t="s">
        <v>207</v>
      </c>
      <c r="J161" t="s">
        <v>207</v>
      </c>
      <c r="K161" s="15">
        <f t="shared" si="4"/>
        <v>40479</v>
      </c>
      <c r="L161" s="11">
        <v>40479</v>
      </c>
      <c r="M161" s="11">
        <v>40479</v>
      </c>
      <c r="N161" s="11">
        <f t="shared" si="5"/>
        <v>40479</v>
      </c>
      <c r="P161">
        <v>100211884</v>
      </c>
      <c r="Q161" s="2">
        <v>0</v>
      </c>
      <c r="R161"/>
    </row>
    <row r="162" spans="1:18" ht="12.75">
      <c r="A162" t="s">
        <v>74</v>
      </c>
      <c r="B162" s="8">
        <v>40479</v>
      </c>
      <c r="C162" s="1">
        <v>26.09</v>
      </c>
      <c r="D162" t="s">
        <v>52</v>
      </c>
      <c r="E162" s="6" t="s">
        <v>47</v>
      </c>
      <c r="F162" s="6">
        <v>62102</v>
      </c>
      <c r="G162">
        <v>100102</v>
      </c>
      <c r="H162" t="s">
        <v>66</v>
      </c>
      <c r="I162" t="s">
        <v>207</v>
      </c>
      <c r="J162" t="s">
        <v>207</v>
      </c>
      <c r="K162" s="15">
        <f t="shared" si="4"/>
        <v>40479</v>
      </c>
      <c r="L162" s="11">
        <v>40479</v>
      </c>
      <c r="M162" s="11">
        <v>40479</v>
      </c>
      <c r="N162" s="11">
        <f t="shared" si="5"/>
        <v>40479</v>
      </c>
      <c r="P162">
        <v>100211884</v>
      </c>
      <c r="Q162" s="2">
        <v>0</v>
      </c>
      <c r="R162"/>
    </row>
    <row r="163" spans="1:18" ht="12.75">
      <c r="A163" t="s">
        <v>74</v>
      </c>
      <c r="B163" s="8">
        <v>40479</v>
      </c>
      <c r="C163" s="1">
        <v>8.89</v>
      </c>
      <c r="D163" t="s">
        <v>53</v>
      </c>
      <c r="E163" s="6" t="s">
        <v>47</v>
      </c>
      <c r="F163" s="6">
        <v>62102</v>
      </c>
      <c r="G163">
        <v>100102</v>
      </c>
      <c r="H163" t="s">
        <v>66</v>
      </c>
      <c r="I163" t="s">
        <v>207</v>
      </c>
      <c r="J163" t="s">
        <v>207</v>
      </c>
      <c r="K163" s="15">
        <f t="shared" si="4"/>
        <v>40479</v>
      </c>
      <c r="L163" s="11">
        <v>40479</v>
      </c>
      <c r="M163" s="11">
        <v>40479</v>
      </c>
      <c r="N163" s="11">
        <f t="shared" si="5"/>
        <v>40479</v>
      </c>
      <c r="P163">
        <v>100211886</v>
      </c>
      <c r="Q163" s="2">
        <v>0</v>
      </c>
      <c r="R163"/>
    </row>
    <row r="164" spans="1:18" ht="12.75">
      <c r="A164" t="s">
        <v>180</v>
      </c>
      <c r="B164" s="8">
        <v>40478</v>
      </c>
      <c r="C164" s="1">
        <v>8</v>
      </c>
      <c r="D164" t="s">
        <v>54</v>
      </c>
      <c r="E164" s="6" t="s">
        <v>47</v>
      </c>
      <c r="F164" s="6">
        <v>62102</v>
      </c>
      <c r="G164">
        <v>100102</v>
      </c>
      <c r="H164" t="s">
        <v>66</v>
      </c>
      <c r="I164" t="s">
        <v>207</v>
      </c>
      <c r="J164" t="s">
        <v>207</v>
      </c>
      <c r="K164" s="15">
        <f t="shared" si="4"/>
        <v>40478</v>
      </c>
      <c r="L164" s="11">
        <v>40478</v>
      </c>
      <c r="M164" s="11">
        <v>40478</v>
      </c>
      <c r="N164" s="11">
        <f t="shared" si="5"/>
        <v>40478</v>
      </c>
      <c r="P164">
        <v>100211660</v>
      </c>
      <c r="Q164" s="2">
        <v>0</v>
      </c>
      <c r="R164"/>
    </row>
    <row r="165" spans="1:18" ht="12.75">
      <c r="A165" t="s">
        <v>180</v>
      </c>
      <c r="B165" s="8">
        <v>40478</v>
      </c>
      <c r="C165" s="1">
        <v>123.6</v>
      </c>
      <c r="D165" t="s">
        <v>55</v>
      </c>
      <c r="E165" s="6" t="s">
        <v>47</v>
      </c>
      <c r="F165" s="6">
        <v>62102</v>
      </c>
      <c r="G165">
        <v>100102</v>
      </c>
      <c r="H165" t="s">
        <v>66</v>
      </c>
      <c r="I165" t="s">
        <v>207</v>
      </c>
      <c r="J165" t="s">
        <v>207</v>
      </c>
      <c r="K165" s="15">
        <f t="shared" si="4"/>
        <v>40478</v>
      </c>
      <c r="L165" s="11">
        <v>40478</v>
      </c>
      <c r="M165" s="11">
        <v>40478</v>
      </c>
      <c r="N165" s="11">
        <f t="shared" si="5"/>
        <v>40478</v>
      </c>
      <c r="P165">
        <v>100211660</v>
      </c>
      <c r="Q165" s="2">
        <v>0</v>
      </c>
      <c r="R165"/>
    </row>
    <row r="166" spans="1:18" ht="12.75">
      <c r="A166" t="s">
        <v>188</v>
      </c>
      <c r="B166" s="8">
        <v>40450</v>
      </c>
      <c r="C166" s="1">
        <v>8</v>
      </c>
      <c r="D166" t="s">
        <v>56</v>
      </c>
      <c r="E166" s="6" t="s">
        <v>47</v>
      </c>
      <c r="F166" s="6">
        <v>62102</v>
      </c>
      <c r="G166">
        <v>100102</v>
      </c>
      <c r="H166" t="s">
        <v>66</v>
      </c>
      <c r="I166" t="s">
        <v>207</v>
      </c>
      <c r="J166" t="s">
        <v>207</v>
      </c>
      <c r="K166" s="15">
        <f t="shared" si="4"/>
        <v>40450</v>
      </c>
      <c r="L166" s="11">
        <v>40450</v>
      </c>
      <c r="M166" s="11">
        <v>40450</v>
      </c>
      <c r="N166" s="11">
        <f t="shared" si="5"/>
        <v>40450</v>
      </c>
      <c r="P166">
        <v>100209439</v>
      </c>
      <c r="Q166" s="2">
        <v>0</v>
      </c>
      <c r="R166"/>
    </row>
    <row r="167" spans="1:18" ht="12.75">
      <c r="A167" t="s">
        <v>188</v>
      </c>
      <c r="B167" s="8">
        <v>40450</v>
      </c>
      <c r="C167" s="1">
        <v>118.11</v>
      </c>
      <c r="D167" t="s">
        <v>57</v>
      </c>
      <c r="E167" s="6" t="s">
        <v>47</v>
      </c>
      <c r="F167" s="6">
        <v>62102</v>
      </c>
      <c r="G167">
        <v>100102</v>
      </c>
      <c r="H167" t="s">
        <v>66</v>
      </c>
      <c r="I167" t="s">
        <v>207</v>
      </c>
      <c r="J167" t="s">
        <v>207</v>
      </c>
      <c r="K167" s="15">
        <f t="shared" si="4"/>
        <v>40450</v>
      </c>
      <c r="L167" s="11">
        <v>40450</v>
      </c>
      <c r="M167" s="11">
        <v>40450</v>
      </c>
      <c r="N167" s="11">
        <f t="shared" si="5"/>
        <v>40450</v>
      </c>
      <c r="P167">
        <v>100209439</v>
      </c>
      <c r="Q167" s="2">
        <v>0</v>
      </c>
      <c r="R167"/>
    </row>
    <row r="168" spans="1:18" ht="12.75">
      <c r="A168" t="s">
        <v>188</v>
      </c>
      <c r="B168" s="8">
        <v>40450</v>
      </c>
      <c r="C168" s="1">
        <v>8</v>
      </c>
      <c r="D168" t="s">
        <v>58</v>
      </c>
      <c r="E168" s="6" t="s">
        <v>47</v>
      </c>
      <c r="F168" s="6">
        <v>62102</v>
      </c>
      <c r="G168">
        <v>100102</v>
      </c>
      <c r="H168" t="s">
        <v>66</v>
      </c>
      <c r="I168" t="s">
        <v>207</v>
      </c>
      <c r="J168" t="s">
        <v>207</v>
      </c>
      <c r="K168" s="15">
        <f t="shared" si="4"/>
        <v>40450</v>
      </c>
      <c r="L168" s="11">
        <v>40450</v>
      </c>
      <c r="M168" s="11">
        <v>40450</v>
      </c>
      <c r="N168" s="11">
        <f t="shared" si="5"/>
        <v>40450</v>
      </c>
      <c r="P168">
        <v>100209439</v>
      </c>
      <c r="Q168" s="2">
        <v>0</v>
      </c>
      <c r="R168"/>
    </row>
    <row r="169" spans="1:18" ht="12.75">
      <c r="A169" t="s">
        <v>188</v>
      </c>
      <c r="B169" s="8">
        <v>40450</v>
      </c>
      <c r="C169" s="1">
        <v>108.95</v>
      </c>
      <c r="D169" t="s">
        <v>77</v>
      </c>
      <c r="E169" s="6" t="s">
        <v>47</v>
      </c>
      <c r="F169" s="6">
        <v>62102</v>
      </c>
      <c r="G169">
        <v>100102</v>
      </c>
      <c r="H169" t="s">
        <v>66</v>
      </c>
      <c r="I169" t="s">
        <v>207</v>
      </c>
      <c r="J169" t="s">
        <v>207</v>
      </c>
      <c r="K169" s="15">
        <f t="shared" si="4"/>
        <v>40450</v>
      </c>
      <c r="L169" s="11">
        <v>40450</v>
      </c>
      <c r="M169" s="11">
        <v>40450</v>
      </c>
      <c r="N169" s="11">
        <f t="shared" si="5"/>
        <v>40450</v>
      </c>
      <c r="P169">
        <v>100209439</v>
      </c>
      <c r="Q169" s="2">
        <v>0</v>
      </c>
      <c r="R169"/>
    </row>
    <row r="170" spans="1:18" ht="12.75">
      <c r="A170" t="s">
        <v>188</v>
      </c>
      <c r="B170" s="8">
        <v>40450</v>
      </c>
      <c r="C170" s="1">
        <v>8</v>
      </c>
      <c r="D170" t="s">
        <v>78</v>
      </c>
      <c r="E170" s="6" t="s">
        <v>47</v>
      </c>
      <c r="F170" s="6">
        <v>62102</v>
      </c>
      <c r="G170">
        <v>100102</v>
      </c>
      <c r="H170" t="s">
        <v>66</v>
      </c>
      <c r="I170" t="s">
        <v>207</v>
      </c>
      <c r="J170" t="s">
        <v>207</v>
      </c>
      <c r="K170" s="15">
        <f t="shared" si="4"/>
        <v>40450</v>
      </c>
      <c r="L170" s="11">
        <v>40450</v>
      </c>
      <c r="M170" s="11">
        <v>40450</v>
      </c>
      <c r="N170" s="11">
        <f t="shared" si="5"/>
        <v>40450</v>
      </c>
      <c r="P170">
        <v>100209439</v>
      </c>
      <c r="Q170" s="2">
        <v>0</v>
      </c>
      <c r="R170"/>
    </row>
    <row r="171" spans="1:18" ht="12.75">
      <c r="A171" t="s">
        <v>188</v>
      </c>
      <c r="B171" s="8">
        <v>40450</v>
      </c>
      <c r="C171" s="1">
        <v>99.8</v>
      </c>
      <c r="D171" t="s">
        <v>79</v>
      </c>
      <c r="E171" s="6" t="s">
        <v>47</v>
      </c>
      <c r="F171" s="6">
        <v>62102</v>
      </c>
      <c r="G171">
        <v>100102</v>
      </c>
      <c r="H171" t="s">
        <v>66</v>
      </c>
      <c r="I171" t="s">
        <v>207</v>
      </c>
      <c r="J171" t="s">
        <v>207</v>
      </c>
      <c r="K171" s="15">
        <f t="shared" si="4"/>
        <v>40450</v>
      </c>
      <c r="L171" s="11">
        <v>40450</v>
      </c>
      <c r="M171" s="11">
        <v>40450</v>
      </c>
      <c r="N171" s="11">
        <f t="shared" si="5"/>
        <v>40450</v>
      </c>
      <c r="P171">
        <v>100209439</v>
      </c>
      <c r="Q171" s="2">
        <v>0</v>
      </c>
      <c r="R171"/>
    </row>
    <row r="172" spans="1:18" ht="12.75">
      <c r="A172" t="s">
        <v>74</v>
      </c>
      <c r="B172" s="8">
        <v>40450</v>
      </c>
      <c r="C172" s="1">
        <v>28.44</v>
      </c>
      <c r="D172" t="s">
        <v>80</v>
      </c>
      <c r="E172" s="6" t="s">
        <v>47</v>
      </c>
      <c r="F172" s="6">
        <v>62102</v>
      </c>
      <c r="G172">
        <v>100102</v>
      </c>
      <c r="H172" t="s">
        <v>66</v>
      </c>
      <c r="I172" t="s">
        <v>207</v>
      </c>
      <c r="J172" t="s">
        <v>207</v>
      </c>
      <c r="K172" s="15">
        <f t="shared" si="4"/>
        <v>40450</v>
      </c>
      <c r="L172" s="11">
        <v>40450</v>
      </c>
      <c r="M172" s="11">
        <v>40450</v>
      </c>
      <c r="N172" s="11">
        <f t="shared" si="5"/>
        <v>40450</v>
      </c>
      <c r="P172">
        <v>100209411</v>
      </c>
      <c r="Q172" s="2">
        <v>0</v>
      </c>
      <c r="R172"/>
    </row>
    <row r="173" spans="1:18" ht="12.75">
      <c r="A173" t="s">
        <v>74</v>
      </c>
      <c r="B173" s="8">
        <v>40450</v>
      </c>
      <c r="C173" s="1">
        <v>25.78</v>
      </c>
      <c r="D173" t="s">
        <v>81</v>
      </c>
      <c r="E173" s="6" t="s">
        <v>47</v>
      </c>
      <c r="F173" s="6">
        <v>62102</v>
      </c>
      <c r="G173">
        <v>100102</v>
      </c>
      <c r="H173" t="s">
        <v>66</v>
      </c>
      <c r="I173" t="s">
        <v>207</v>
      </c>
      <c r="J173" t="s">
        <v>207</v>
      </c>
      <c r="K173" s="15">
        <f t="shared" si="4"/>
        <v>40450</v>
      </c>
      <c r="L173" s="11">
        <v>40450</v>
      </c>
      <c r="M173" s="11">
        <v>40450</v>
      </c>
      <c r="N173" s="11">
        <f t="shared" si="5"/>
        <v>40450</v>
      </c>
      <c r="P173">
        <v>100209411</v>
      </c>
      <c r="Q173" s="2">
        <v>0</v>
      </c>
      <c r="R173"/>
    </row>
    <row r="174" spans="1:18" ht="12.75">
      <c r="A174" t="s">
        <v>74</v>
      </c>
      <c r="B174" s="8">
        <v>40450</v>
      </c>
      <c r="C174" s="1">
        <v>25.78</v>
      </c>
      <c r="D174" t="s">
        <v>50</v>
      </c>
      <c r="E174" s="6" t="s">
        <v>47</v>
      </c>
      <c r="F174" s="6">
        <v>62102</v>
      </c>
      <c r="G174">
        <v>100102</v>
      </c>
      <c r="H174" t="s">
        <v>66</v>
      </c>
      <c r="I174" t="s">
        <v>207</v>
      </c>
      <c r="J174" t="s">
        <v>207</v>
      </c>
      <c r="K174" s="15">
        <f t="shared" si="4"/>
        <v>40450</v>
      </c>
      <c r="L174" s="11">
        <v>40450</v>
      </c>
      <c r="M174" s="11">
        <v>40450</v>
      </c>
      <c r="N174" s="11">
        <f t="shared" si="5"/>
        <v>40450</v>
      </c>
      <c r="P174">
        <v>100209411</v>
      </c>
      <c r="Q174" s="2">
        <v>0</v>
      </c>
      <c r="R174"/>
    </row>
    <row r="175" spans="1:18" ht="12.75">
      <c r="A175" t="s">
        <v>74</v>
      </c>
      <c r="B175" s="8">
        <v>40450</v>
      </c>
      <c r="C175" s="1">
        <v>-25.78</v>
      </c>
      <c r="D175" t="s">
        <v>82</v>
      </c>
      <c r="E175" s="6" t="s">
        <v>47</v>
      </c>
      <c r="F175" s="6">
        <v>62102</v>
      </c>
      <c r="G175">
        <v>100102</v>
      </c>
      <c r="H175" t="s">
        <v>66</v>
      </c>
      <c r="I175" t="s">
        <v>207</v>
      </c>
      <c r="J175" t="s">
        <v>207</v>
      </c>
      <c r="K175" s="15">
        <f t="shared" si="4"/>
        <v>40450</v>
      </c>
      <c r="L175" s="11">
        <v>40450</v>
      </c>
      <c r="M175" s="11">
        <v>40450</v>
      </c>
      <c r="N175" s="11">
        <f t="shared" si="5"/>
        <v>40450</v>
      </c>
      <c r="P175">
        <v>100209411</v>
      </c>
      <c r="Q175" s="2">
        <v>0</v>
      </c>
      <c r="R175"/>
    </row>
    <row r="176" spans="1:18" ht="12.75">
      <c r="A176" t="s">
        <v>74</v>
      </c>
      <c r="B176" s="8">
        <v>40420</v>
      </c>
      <c r="C176" s="1">
        <v>28.44</v>
      </c>
      <c r="D176" t="s">
        <v>83</v>
      </c>
      <c r="E176" s="6" t="s">
        <v>47</v>
      </c>
      <c r="F176" s="6">
        <v>62102</v>
      </c>
      <c r="G176">
        <v>100102</v>
      </c>
      <c r="H176" t="s">
        <v>66</v>
      </c>
      <c r="I176" t="s">
        <v>207</v>
      </c>
      <c r="J176" t="s">
        <v>207</v>
      </c>
      <c r="K176" s="15">
        <f t="shared" si="4"/>
        <v>40420</v>
      </c>
      <c r="L176" s="11">
        <v>40420</v>
      </c>
      <c r="M176" s="11">
        <v>40420</v>
      </c>
      <c r="N176" s="11">
        <f t="shared" si="5"/>
        <v>40420</v>
      </c>
      <c r="P176">
        <v>100206841</v>
      </c>
      <c r="Q176" s="2">
        <v>0</v>
      </c>
      <c r="R176"/>
    </row>
    <row r="177" spans="1:18" ht="12.75">
      <c r="A177" t="s">
        <v>74</v>
      </c>
      <c r="B177" s="8">
        <v>40420</v>
      </c>
      <c r="C177" s="1">
        <v>25.78</v>
      </c>
      <c r="D177" t="s">
        <v>84</v>
      </c>
      <c r="E177" s="6" t="s">
        <v>47</v>
      </c>
      <c r="F177" s="6">
        <v>62102</v>
      </c>
      <c r="G177">
        <v>100102</v>
      </c>
      <c r="H177" t="s">
        <v>66</v>
      </c>
      <c r="I177" t="s">
        <v>207</v>
      </c>
      <c r="J177" t="s">
        <v>207</v>
      </c>
      <c r="K177" s="15">
        <f t="shared" si="4"/>
        <v>40420</v>
      </c>
      <c r="L177" s="11">
        <v>40420</v>
      </c>
      <c r="M177" s="11">
        <v>40420</v>
      </c>
      <c r="N177" s="11">
        <f t="shared" si="5"/>
        <v>40420</v>
      </c>
      <c r="P177">
        <v>100206841</v>
      </c>
      <c r="Q177" s="2">
        <v>0</v>
      </c>
      <c r="R177"/>
    </row>
    <row r="178" spans="1:18" ht="12.75">
      <c r="A178" t="s">
        <v>74</v>
      </c>
      <c r="B178" s="8">
        <v>40420</v>
      </c>
      <c r="C178" s="1">
        <v>21.16</v>
      </c>
      <c r="D178" t="s">
        <v>85</v>
      </c>
      <c r="E178" s="6" t="s">
        <v>47</v>
      </c>
      <c r="F178" s="6">
        <v>62102</v>
      </c>
      <c r="G178">
        <v>100102</v>
      </c>
      <c r="H178" t="s">
        <v>66</v>
      </c>
      <c r="I178" t="s">
        <v>207</v>
      </c>
      <c r="J178" t="s">
        <v>207</v>
      </c>
      <c r="K178" s="15">
        <f t="shared" si="4"/>
        <v>40420</v>
      </c>
      <c r="L178" s="11">
        <v>40420</v>
      </c>
      <c r="M178" s="11">
        <v>40420</v>
      </c>
      <c r="N178" s="11">
        <f t="shared" si="5"/>
        <v>40420</v>
      </c>
      <c r="P178">
        <v>100206842</v>
      </c>
      <c r="Q178" s="2">
        <v>0</v>
      </c>
      <c r="R178"/>
    </row>
    <row r="179" spans="1:18" ht="12.75">
      <c r="A179" t="s">
        <v>35</v>
      </c>
      <c r="B179" s="8">
        <v>40419</v>
      </c>
      <c r="C179" s="1">
        <v>8</v>
      </c>
      <c r="D179" t="s">
        <v>62</v>
      </c>
      <c r="E179" s="6" t="s">
        <v>47</v>
      </c>
      <c r="F179" s="6">
        <v>62102</v>
      </c>
      <c r="G179">
        <v>100102</v>
      </c>
      <c r="H179" t="s">
        <v>66</v>
      </c>
      <c r="I179" t="s">
        <v>207</v>
      </c>
      <c r="J179" t="s">
        <v>207</v>
      </c>
      <c r="K179" s="15">
        <f t="shared" si="4"/>
        <v>40419</v>
      </c>
      <c r="L179" s="11">
        <v>40419</v>
      </c>
      <c r="M179" s="11">
        <v>40419</v>
      </c>
      <c r="N179" s="11">
        <f t="shared" si="5"/>
        <v>40419</v>
      </c>
      <c r="P179">
        <v>100206735</v>
      </c>
      <c r="Q179" s="2">
        <v>0</v>
      </c>
      <c r="R179"/>
    </row>
    <row r="180" spans="1:18" ht="12.75">
      <c r="A180" t="s">
        <v>35</v>
      </c>
      <c r="B180" s="8">
        <v>40419</v>
      </c>
      <c r="C180" s="1">
        <v>96.13</v>
      </c>
      <c r="D180" t="s">
        <v>270</v>
      </c>
      <c r="E180" s="6" t="s">
        <v>47</v>
      </c>
      <c r="F180" s="6">
        <v>62102</v>
      </c>
      <c r="G180">
        <v>100102</v>
      </c>
      <c r="H180" t="s">
        <v>66</v>
      </c>
      <c r="I180" t="s">
        <v>207</v>
      </c>
      <c r="J180" t="s">
        <v>207</v>
      </c>
      <c r="K180" s="15">
        <f t="shared" si="4"/>
        <v>40419</v>
      </c>
      <c r="L180" s="11">
        <v>40419</v>
      </c>
      <c r="M180" s="11">
        <v>40419</v>
      </c>
      <c r="N180" s="11">
        <f t="shared" si="5"/>
        <v>40419</v>
      </c>
      <c r="P180">
        <v>100206735</v>
      </c>
      <c r="Q180" s="2">
        <v>0</v>
      </c>
      <c r="R180"/>
    </row>
    <row r="181" spans="1:18" ht="12.75">
      <c r="A181" t="s">
        <v>35</v>
      </c>
      <c r="B181" s="8">
        <v>40419</v>
      </c>
      <c r="C181" s="1">
        <v>8</v>
      </c>
      <c r="D181" t="s">
        <v>271</v>
      </c>
      <c r="E181" s="6" t="s">
        <v>47</v>
      </c>
      <c r="F181" s="6">
        <v>62102</v>
      </c>
      <c r="G181">
        <v>100102</v>
      </c>
      <c r="H181" t="s">
        <v>66</v>
      </c>
      <c r="I181" t="s">
        <v>207</v>
      </c>
      <c r="J181" t="s">
        <v>207</v>
      </c>
      <c r="K181" s="15">
        <f t="shared" si="4"/>
        <v>40419</v>
      </c>
      <c r="L181" s="11">
        <v>40419</v>
      </c>
      <c r="M181" s="11">
        <v>40419</v>
      </c>
      <c r="N181" s="11">
        <f t="shared" si="5"/>
        <v>40419</v>
      </c>
      <c r="P181">
        <v>100206735</v>
      </c>
      <c r="Q181" s="2">
        <v>0</v>
      </c>
      <c r="R181"/>
    </row>
    <row r="182" spans="1:18" ht="12.75">
      <c r="A182" t="s">
        <v>35</v>
      </c>
      <c r="B182" s="8">
        <v>40419</v>
      </c>
      <c r="C182" s="1">
        <v>108.95</v>
      </c>
      <c r="D182" t="s">
        <v>272</v>
      </c>
      <c r="E182" s="6" t="s">
        <v>47</v>
      </c>
      <c r="F182" s="6">
        <v>62102</v>
      </c>
      <c r="G182">
        <v>100102</v>
      </c>
      <c r="H182" t="s">
        <v>66</v>
      </c>
      <c r="I182" t="s">
        <v>207</v>
      </c>
      <c r="J182" t="s">
        <v>207</v>
      </c>
      <c r="K182" s="15">
        <f t="shared" si="4"/>
        <v>40419</v>
      </c>
      <c r="L182" s="11">
        <v>40419</v>
      </c>
      <c r="M182" s="11">
        <v>40419</v>
      </c>
      <c r="N182" s="11">
        <f t="shared" si="5"/>
        <v>40419</v>
      </c>
      <c r="P182">
        <v>100206735</v>
      </c>
      <c r="Q182" s="2">
        <v>0</v>
      </c>
      <c r="R182"/>
    </row>
    <row r="183" spans="1:18" ht="12.75">
      <c r="A183" t="s">
        <v>35</v>
      </c>
      <c r="B183" s="8">
        <v>40419</v>
      </c>
      <c r="C183" s="1">
        <v>8</v>
      </c>
      <c r="D183" t="s">
        <v>273</v>
      </c>
      <c r="E183" s="6" t="s">
        <v>47</v>
      </c>
      <c r="F183" s="6">
        <v>62102</v>
      </c>
      <c r="G183">
        <v>100102</v>
      </c>
      <c r="H183" t="s">
        <v>66</v>
      </c>
      <c r="I183" t="s">
        <v>207</v>
      </c>
      <c r="J183" t="s">
        <v>207</v>
      </c>
      <c r="K183" s="15">
        <f t="shared" si="4"/>
        <v>40419</v>
      </c>
      <c r="L183" s="11">
        <v>40419</v>
      </c>
      <c r="M183" s="11">
        <v>40419</v>
      </c>
      <c r="N183" s="11">
        <f t="shared" si="5"/>
        <v>40419</v>
      </c>
      <c r="P183">
        <v>100206735</v>
      </c>
      <c r="Q183" s="2">
        <v>0</v>
      </c>
      <c r="R183"/>
    </row>
    <row r="184" spans="1:18" ht="12.75">
      <c r="A184" t="s">
        <v>35</v>
      </c>
      <c r="B184" s="8">
        <v>40419</v>
      </c>
      <c r="C184" s="1">
        <v>45.32</v>
      </c>
      <c r="D184" t="s">
        <v>89</v>
      </c>
      <c r="E184" s="6" t="s">
        <v>47</v>
      </c>
      <c r="F184" s="6">
        <v>62102</v>
      </c>
      <c r="G184">
        <v>100102</v>
      </c>
      <c r="H184" t="s">
        <v>66</v>
      </c>
      <c r="I184" t="s">
        <v>207</v>
      </c>
      <c r="J184" t="s">
        <v>207</v>
      </c>
      <c r="K184" s="15">
        <f t="shared" si="4"/>
        <v>40419</v>
      </c>
      <c r="L184" s="11">
        <v>40419</v>
      </c>
      <c r="M184" s="11">
        <v>40419</v>
      </c>
      <c r="N184" s="11">
        <f t="shared" si="5"/>
        <v>40419</v>
      </c>
      <c r="P184">
        <v>100206735</v>
      </c>
      <c r="Q184" s="2">
        <v>0</v>
      </c>
      <c r="R184"/>
    </row>
    <row r="185" spans="1:18" ht="12.75">
      <c r="A185" t="s">
        <v>41</v>
      </c>
      <c r="B185" s="8">
        <v>40393</v>
      </c>
      <c r="C185" s="1">
        <v>-114.44</v>
      </c>
      <c r="D185" t="s">
        <v>90</v>
      </c>
      <c r="E185" s="6" t="s">
        <v>47</v>
      </c>
      <c r="F185" s="6">
        <v>62102</v>
      </c>
      <c r="G185">
        <v>100102</v>
      </c>
      <c r="H185" t="s">
        <v>66</v>
      </c>
      <c r="I185" t="s">
        <v>207</v>
      </c>
      <c r="J185" t="s">
        <v>207</v>
      </c>
      <c r="K185" s="15">
        <f t="shared" si="4"/>
        <v>40393</v>
      </c>
      <c r="L185" s="11">
        <v>40393</v>
      </c>
      <c r="M185" s="11">
        <v>40393</v>
      </c>
      <c r="N185" s="11">
        <f t="shared" si="5"/>
        <v>40393</v>
      </c>
      <c r="P185">
        <v>100205058</v>
      </c>
      <c r="Q185" s="2">
        <v>0</v>
      </c>
      <c r="R185"/>
    </row>
    <row r="186" spans="1:18" ht="12.75">
      <c r="A186" t="s">
        <v>41</v>
      </c>
      <c r="B186" s="8">
        <v>40393</v>
      </c>
      <c r="C186" s="1">
        <v>-8</v>
      </c>
      <c r="D186" t="s">
        <v>102</v>
      </c>
      <c r="E186" s="6" t="s">
        <v>47</v>
      </c>
      <c r="F186" s="6">
        <v>62102</v>
      </c>
      <c r="G186">
        <v>100102</v>
      </c>
      <c r="H186" t="s">
        <v>66</v>
      </c>
      <c r="I186" t="s">
        <v>207</v>
      </c>
      <c r="J186" t="s">
        <v>207</v>
      </c>
      <c r="K186" s="15">
        <f t="shared" si="4"/>
        <v>40393</v>
      </c>
      <c r="L186" s="11">
        <v>40393</v>
      </c>
      <c r="M186" s="11">
        <v>40393</v>
      </c>
      <c r="N186" s="11">
        <f t="shared" si="5"/>
        <v>40393</v>
      </c>
      <c r="P186">
        <v>100205058</v>
      </c>
      <c r="Q186" s="2">
        <v>0</v>
      </c>
      <c r="R186"/>
    </row>
    <row r="187" spans="1:18" ht="12.75">
      <c r="A187" t="s">
        <v>45</v>
      </c>
      <c r="B187" s="8">
        <v>40393</v>
      </c>
      <c r="C187" s="1">
        <v>8</v>
      </c>
      <c r="D187" t="s">
        <v>90</v>
      </c>
      <c r="E187" s="6" t="s">
        <v>47</v>
      </c>
      <c r="F187" s="6">
        <v>62102</v>
      </c>
      <c r="G187">
        <v>100102</v>
      </c>
      <c r="H187" t="s">
        <v>66</v>
      </c>
      <c r="I187" t="s">
        <v>207</v>
      </c>
      <c r="J187" t="s">
        <v>207</v>
      </c>
      <c r="K187" s="15">
        <f t="shared" si="4"/>
        <v>40393</v>
      </c>
      <c r="L187" s="11">
        <v>40393</v>
      </c>
      <c r="M187" s="11">
        <v>40393</v>
      </c>
      <c r="N187" s="11">
        <f t="shared" si="5"/>
        <v>40393</v>
      </c>
      <c r="P187">
        <v>100205057</v>
      </c>
      <c r="Q187" s="2">
        <v>0</v>
      </c>
      <c r="R187"/>
    </row>
    <row r="188" spans="1:18" ht="12.75">
      <c r="A188" t="s">
        <v>45</v>
      </c>
      <c r="B188" s="8">
        <v>40393</v>
      </c>
      <c r="C188" s="1">
        <v>114.44</v>
      </c>
      <c r="D188" t="s">
        <v>43</v>
      </c>
      <c r="E188" s="6" t="s">
        <v>47</v>
      </c>
      <c r="F188" s="6">
        <v>62102</v>
      </c>
      <c r="G188">
        <v>100102</v>
      </c>
      <c r="H188" t="s">
        <v>66</v>
      </c>
      <c r="I188" t="s">
        <v>207</v>
      </c>
      <c r="J188" t="s">
        <v>207</v>
      </c>
      <c r="K188" s="15">
        <f t="shared" si="4"/>
        <v>40393</v>
      </c>
      <c r="L188" s="11">
        <v>40393</v>
      </c>
      <c r="M188" s="11">
        <v>40393</v>
      </c>
      <c r="N188" s="11">
        <f t="shared" si="5"/>
        <v>40393</v>
      </c>
      <c r="P188">
        <v>100205057</v>
      </c>
      <c r="Q188" s="2">
        <v>0</v>
      </c>
      <c r="R188"/>
    </row>
    <row r="189" spans="1:18" ht="12.75">
      <c r="A189" t="s">
        <v>74</v>
      </c>
      <c r="B189" s="8">
        <v>40388</v>
      </c>
      <c r="C189" s="1">
        <v>52.98</v>
      </c>
      <c r="D189" t="s">
        <v>103</v>
      </c>
      <c r="E189" s="6" t="s">
        <v>47</v>
      </c>
      <c r="F189" s="6">
        <v>62102</v>
      </c>
      <c r="G189">
        <v>100102</v>
      </c>
      <c r="H189" t="s">
        <v>66</v>
      </c>
      <c r="I189" t="s">
        <v>207</v>
      </c>
      <c r="J189" t="s">
        <v>207</v>
      </c>
      <c r="K189" s="15">
        <f t="shared" si="4"/>
        <v>40388</v>
      </c>
      <c r="L189" s="11">
        <v>40388</v>
      </c>
      <c r="M189" s="11">
        <v>40388</v>
      </c>
      <c r="N189" s="11">
        <f t="shared" si="5"/>
        <v>40388</v>
      </c>
      <c r="P189">
        <v>100204681</v>
      </c>
      <c r="Q189" s="2">
        <v>0</v>
      </c>
      <c r="R189"/>
    </row>
    <row r="190" spans="1:18" ht="12.75">
      <c r="A190" t="s">
        <v>74</v>
      </c>
      <c r="B190" s="8">
        <v>40388</v>
      </c>
      <c r="C190" s="1">
        <v>12.44</v>
      </c>
      <c r="D190" t="s">
        <v>104</v>
      </c>
      <c r="E190" s="6" t="s">
        <v>47</v>
      </c>
      <c r="F190" s="6">
        <v>62102</v>
      </c>
      <c r="G190">
        <v>100102</v>
      </c>
      <c r="H190" t="s">
        <v>66</v>
      </c>
      <c r="I190" t="s">
        <v>207</v>
      </c>
      <c r="J190" t="s">
        <v>207</v>
      </c>
      <c r="K190" s="15">
        <f t="shared" si="4"/>
        <v>40388</v>
      </c>
      <c r="L190" s="11">
        <v>40388</v>
      </c>
      <c r="M190" s="11">
        <v>40388</v>
      </c>
      <c r="N190" s="11">
        <f t="shared" si="5"/>
        <v>40388</v>
      </c>
      <c r="P190">
        <v>100204681</v>
      </c>
      <c r="Q190" s="2">
        <v>0</v>
      </c>
      <c r="R190"/>
    </row>
    <row r="191" spans="1:18" ht="12.75">
      <c r="A191" t="s">
        <v>74</v>
      </c>
      <c r="B191" s="8">
        <v>40388</v>
      </c>
      <c r="C191" s="1">
        <v>9.78</v>
      </c>
      <c r="D191" t="s">
        <v>105</v>
      </c>
      <c r="E191" s="6" t="s">
        <v>47</v>
      </c>
      <c r="F191" s="6">
        <v>62102</v>
      </c>
      <c r="G191">
        <v>100102</v>
      </c>
      <c r="H191" t="s">
        <v>66</v>
      </c>
      <c r="I191" t="s">
        <v>207</v>
      </c>
      <c r="J191" t="s">
        <v>207</v>
      </c>
      <c r="K191" s="15">
        <f t="shared" si="4"/>
        <v>40388</v>
      </c>
      <c r="L191" s="11">
        <v>40388</v>
      </c>
      <c r="M191" s="11">
        <v>40388</v>
      </c>
      <c r="N191" s="11">
        <f t="shared" si="5"/>
        <v>40388</v>
      </c>
      <c r="P191">
        <v>100204681</v>
      </c>
      <c r="Q191" s="2">
        <v>0</v>
      </c>
      <c r="R191"/>
    </row>
    <row r="192" spans="1:18" ht="12.75">
      <c r="A192" t="s">
        <v>74</v>
      </c>
      <c r="B192" s="8">
        <v>40388</v>
      </c>
      <c r="C192" s="1">
        <v>21.96</v>
      </c>
      <c r="D192" t="s">
        <v>106</v>
      </c>
      <c r="E192" s="6" t="s">
        <v>47</v>
      </c>
      <c r="F192" s="6">
        <v>62102</v>
      </c>
      <c r="G192">
        <v>100102</v>
      </c>
      <c r="H192" t="s">
        <v>66</v>
      </c>
      <c r="I192" t="s">
        <v>207</v>
      </c>
      <c r="J192" t="s">
        <v>207</v>
      </c>
      <c r="K192" s="15">
        <f t="shared" si="4"/>
        <v>40388</v>
      </c>
      <c r="L192" s="11">
        <v>40388</v>
      </c>
      <c r="M192" s="11">
        <v>40388</v>
      </c>
      <c r="N192" s="11">
        <f t="shared" si="5"/>
        <v>40388</v>
      </c>
      <c r="P192">
        <v>100204681</v>
      </c>
      <c r="Q192" s="2">
        <v>0</v>
      </c>
      <c r="R192"/>
    </row>
    <row r="193" spans="1:18" ht="12.75">
      <c r="A193" t="s">
        <v>74</v>
      </c>
      <c r="B193" s="8">
        <v>40388</v>
      </c>
      <c r="C193" s="1">
        <v>25.24</v>
      </c>
      <c r="D193" t="s">
        <v>107</v>
      </c>
      <c r="E193" s="6" t="s">
        <v>47</v>
      </c>
      <c r="F193" s="6">
        <v>62102</v>
      </c>
      <c r="G193">
        <v>100102</v>
      </c>
      <c r="H193" t="s">
        <v>66</v>
      </c>
      <c r="I193" t="s">
        <v>207</v>
      </c>
      <c r="J193" t="s">
        <v>207</v>
      </c>
      <c r="K193" s="15">
        <f t="shared" si="4"/>
        <v>40388</v>
      </c>
      <c r="L193" s="11">
        <v>40388</v>
      </c>
      <c r="M193" s="11">
        <v>40388</v>
      </c>
      <c r="N193" s="11">
        <f t="shared" si="5"/>
        <v>40388</v>
      </c>
      <c r="P193">
        <v>100204681</v>
      </c>
      <c r="Q193" s="2">
        <v>0</v>
      </c>
      <c r="R193"/>
    </row>
    <row r="194" spans="1:18" ht="12.75">
      <c r="A194" t="s">
        <v>74</v>
      </c>
      <c r="B194" s="8">
        <v>40388</v>
      </c>
      <c r="C194" s="1">
        <v>25.78</v>
      </c>
      <c r="D194" t="s">
        <v>108</v>
      </c>
      <c r="E194" s="6" t="s">
        <v>47</v>
      </c>
      <c r="F194" s="6">
        <v>62102</v>
      </c>
      <c r="G194">
        <v>100102</v>
      </c>
      <c r="H194" t="s">
        <v>66</v>
      </c>
      <c r="I194" t="s">
        <v>207</v>
      </c>
      <c r="J194" t="s">
        <v>207</v>
      </c>
      <c r="K194" s="15">
        <f t="shared" si="4"/>
        <v>40388</v>
      </c>
      <c r="L194" s="11">
        <v>40388</v>
      </c>
      <c r="M194" s="11">
        <v>40388</v>
      </c>
      <c r="N194" s="11">
        <f t="shared" si="5"/>
        <v>40388</v>
      </c>
      <c r="P194">
        <v>100204682</v>
      </c>
      <c r="Q194" s="2">
        <v>0</v>
      </c>
      <c r="R194"/>
    </row>
    <row r="195" spans="1:18" ht="12.75">
      <c r="A195" t="s">
        <v>74</v>
      </c>
      <c r="B195" s="8">
        <v>40388</v>
      </c>
      <c r="C195" s="1">
        <v>31.47</v>
      </c>
      <c r="D195" t="s">
        <v>9</v>
      </c>
      <c r="E195" s="6" t="s">
        <v>47</v>
      </c>
      <c r="F195" s="6">
        <v>62102</v>
      </c>
      <c r="G195">
        <v>100102</v>
      </c>
      <c r="H195" t="s">
        <v>66</v>
      </c>
      <c r="I195" t="s">
        <v>207</v>
      </c>
      <c r="J195" t="s">
        <v>207</v>
      </c>
      <c r="K195" s="15">
        <f t="shared" si="4"/>
        <v>40388</v>
      </c>
      <c r="L195" s="11">
        <v>40388</v>
      </c>
      <c r="M195" s="11">
        <v>40388</v>
      </c>
      <c r="N195" s="11">
        <f t="shared" si="5"/>
        <v>40388</v>
      </c>
      <c r="P195">
        <v>100204682</v>
      </c>
      <c r="Q195" s="2">
        <v>0</v>
      </c>
      <c r="R195"/>
    </row>
    <row r="196" spans="1:18" ht="12.75">
      <c r="A196" t="s">
        <v>74</v>
      </c>
      <c r="B196" s="8">
        <v>40388</v>
      </c>
      <c r="C196" s="1">
        <v>31.82</v>
      </c>
      <c r="D196" t="s">
        <v>10</v>
      </c>
      <c r="E196" s="6" t="s">
        <v>47</v>
      </c>
      <c r="F196" s="6">
        <v>62102</v>
      </c>
      <c r="G196">
        <v>100102</v>
      </c>
      <c r="H196" t="s">
        <v>66</v>
      </c>
      <c r="I196" t="s">
        <v>207</v>
      </c>
      <c r="J196" t="s">
        <v>207</v>
      </c>
      <c r="K196" s="15">
        <f t="shared" si="4"/>
        <v>40388</v>
      </c>
      <c r="L196" s="11">
        <v>40388</v>
      </c>
      <c r="M196" s="11">
        <v>40388</v>
      </c>
      <c r="N196" s="11">
        <f t="shared" si="5"/>
        <v>40388</v>
      </c>
      <c r="P196">
        <v>100204682</v>
      </c>
      <c r="Q196" s="2">
        <v>0</v>
      </c>
      <c r="R196"/>
    </row>
    <row r="197" spans="1:18" ht="12.75">
      <c r="A197" t="s">
        <v>41</v>
      </c>
      <c r="B197" s="8">
        <v>40387</v>
      </c>
      <c r="C197" s="1">
        <v>114.44</v>
      </c>
      <c r="D197" t="s">
        <v>90</v>
      </c>
      <c r="E197" s="6" t="s">
        <v>47</v>
      </c>
      <c r="F197" s="6">
        <v>62102</v>
      </c>
      <c r="G197">
        <v>100102</v>
      </c>
      <c r="H197" t="s">
        <v>66</v>
      </c>
      <c r="I197" t="s">
        <v>207</v>
      </c>
      <c r="J197" t="s">
        <v>207</v>
      </c>
      <c r="K197" s="15">
        <f t="shared" si="4"/>
        <v>40387</v>
      </c>
      <c r="L197" s="11">
        <v>40387</v>
      </c>
      <c r="M197" s="11">
        <v>40387</v>
      </c>
      <c r="N197" s="11">
        <f t="shared" si="5"/>
        <v>40387</v>
      </c>
      <c r="P197">
        <v>100204594</v>
      </c>
      <c r="Q197" s="2">
        <v>0</v>
      </c>
      <c r="R197"/>
    </row>
    <row r="198" spans="1:18" ht="12.75">
      <c r="A198" t="s">
        <v>41</v>
      </c>
      <c r="B198" s="8">
        <v>40387</v>
      </c>
      <c r="C198" s="1">
        <v>8</v>
      </c>
      <c r="D198" t="s">
        <v>102</v>
      </c>
      <c r="E198" s="6" t="s">
        <v>47</v>
      </c>
      <c r="F198" s="6">
        <v>62102</v>
      </c>
      <c r="G198">
        <v>100102</v>
      </c>
      <c r="H198" t="s">
        <v>66</v>
      </c>
      <c r="I198" t="s">
        <v>207</v>
      </c>
      <c r="J198" t="s">
        <v>207</v>
      </c>
      <c r="K198" s="15">
        <f t="shared" si="4"/>
        <v>40387</v>
      </c>
      <c r="L198" s="11">
        <v>40387</v>
      </c>
      <c r="M198" s="11">
        <v>40387</v>
      </c>
      <c r="N198" s="11">
        <f t="shared" si="5"/>
        <v>40387</v>
      </c>
      <c r="P198">
        <v>100204594</v>
      </c>
      <c r="Q198" s="2">
        <v>0</v>
      </c>
      <c r="R198"/>
    </row>
    <row r="199" spans="1:18" ht="12.75">
      <c r="A199" t="s">
        <v>11</v>
      </c>
      <c r="B199" s="8">
        <v>40374</v>
      </c>
      <c r="C199" s="1">
        <v>26.02</v>
      </c>
      <c r="D199" t="s">
        <v>12</v>
      </c>
      <c r="E199" s="6" t="s">
        <v>47</v>
      </c>
      <c r="F199" s="6">
        <v>62102</v>
      </c>
      <c r="G199">
        <v>100102</v>
      </c>
      <c r="H199" t="s">
        <v>66</v>
      </c>
      <c r="I199" t="s">
        <v>207</v>
      </c>
      <c r="J199" t="s">
        <v>207</v>
      </c>
      <c r="K199" s="15">
        <f t="shared" si="4"/>
        <v>40374</v>
      </c>
      <c r="L199" s="11">
        <v>40374</v>
      </c>
      <c r="M199" s="11">
        <v>40374</v>
      </c>
      <c r="N199" s="11">
        <f t="shared" si="5"/>
        <v>40374</v>
      </c>
      <c r="P199">
        <v>100203431</v>
      </c>
      <c r="Q199" s="2">
        <v>0</v>
      </c>
      <c r="R199"/>
    </row>
    <row r="200" spans="1:18" ht="12.75">
      <c r="A200" t="s">
        <v>74</v>
      </c>
      <c r="B200" s="8">
        <v>40479</v>
      </c>
      <c r="C200" s="1">
        <v>13.76</v>
      </c>
      <c r="D200" t="s">
        <v>14</v>
      </c>
      <c r="E200" t="s">
        <v>13</v>
      </c>
      <c r="F200">
        <v>62329</v>
      </c>
      <c r="G200">
        <v>100102</v>
      </c>
      <c r="H200" t="s">
        <v>66</v>
      </c>
      <c r="I200" t="s">
        <v>207</v>
      </c>
      <c r="J200" t="s">
        <v>207</v>
      </c>
      <c r="K200" s="15">
        <f t="shared" si="4"/>
        <v>40479</v>
      </c>
      <c r="L200" s="11">
        <v>40479</v>
      </c>
      <c r="M200" s="11">
        <v>40479</v>
      </c>
      <c r="N200" s="11">
        <f t="shared" si="5"/>
        <v>40479</v>
      </c>
      <c r="P200">
        <v>100211883</v>
      </c>
      <c r="Q200" s="2">
        <v>0</v>
      </c>
      <c r="R200"/>
    </row>
    <row r="201" spans="1:18" ht="12.75">
      <c r="A201" t="s">
        <v>74</v>
      </c>
      <c r="B201" s="8">
        <v>40479</v>
      </c>
      <c r="C201" s="1">
        <v>34.07</v>
      </c>
      <c r="D201" t="s">
        <v>15</v>
      </c>
      <c r="E201" t="s">
        <v>13</v>
      </c>
      <c r="F201">
        <v>62329</v>
      </c>
      <c r="G201">
        <v>100102</v>
      </c>
      <c r="H201" t="s">
        <v>66</v>
      </c>
      <c r="I201" t="s">
        <v>207</v>
      </c>
      <c r="J201" t="s">
        <v>207</v>
      </c>
      <c r="K201" s="15">
        <f t="shared" si="4"/>
        <v>40479</v>
      </c>
      <c r="L201" s="11">
        <v>40479</v>
      </c>
      <c r="M201" s="11">
        <v>40479</v>
      </c>
      <c r="N201" s="11">
        <f t="shared" si="5"/>
        <v>40479</v>
      </c>
      <c r="P201">
        <v>100211883</v>
      </c>
      <c r="Q201" s="2">
        <v>0</v>
      </c>
      <c r="R201"/>
    </row>
    <row r="202" spans="1:18" ht="12.75">
      <c r="A202" t="s">
        <v>74</v>
      </c>
      <c r="B202" s="8">
        <v>40479</v>
      </c>
      <c r="C202" s="1">
        <v>42.67</v>
      </c>
      <c r="D202" t="s">
        <v>16</v>
      </c>
      <c r="E202" t="s">
        <v>13</v>
      </c>
      <c r="F202">
        <v>62329</v>
      </c>
      <c r="G202">
        <v>100102</v>
      </c>
      <c r="H202" t="s">
        <v>66</v>
      </c>
      <c r="I202" t="s">
        <v>207</v>
      </c>
      <c r="J202" t="s">
        <v>207</v>
      </c>
      <c r="K202" s="15">
        <f t="shared" si="4"/>
        <v>40479</v>
      </c>
      <c r="L202" s="11">
        <v>40479</v>
      </c>
      <c r="M202" s="11">
        <v>40479</v>
      </c>
      <c r="N202" s="11">
        <f t="shared" si="5"/>
        <v>40479</v>
      </c>
      <c r="P202">
        <v>100211885</v>
      </c>
      <c r="Q202" s="2">
        <v>0</v>
      </c>
      <c r="R202"/>
    </row>
    <row r="203" spans="1:18" ht="12.75">
      <c r="A203" t="s">
        <v>74</v>
      </c>
      <c r="B203" s="8">
        <v>40420</v>
      </c>
      <c r="C203" s="1">
        <v>21.89</v>
      </c>
      <c r="D203" t="s">
        <v>17</v>
      </c>
      <c r="E203" t="s">
        <v>13</v>
      </c>
      <c r="F203">
        <v>62329</v>
      </c>
      <c r="G203">
        <v>100102</v>
      </c>
      <c r="H203" t="s">
        <v>66</v>
      </c>
      <c r="I203" t="s">
        <v>207</v>
      </c>
      <c r="J203" t="s">
        <v>207</v>
      </c>
      <c r="K203" s="15">
        <f aca="true" t="shared" si="6" ref="K203:K222">(B203)*1</f>
        <v>40420</v>
      </c>
      <c r="L203" s="11">
        <v>40420</v>
      </c>
      <c r="M203" s="11">
        <v>40420</v>
      </c>
      <c r="N203" s="11">
        <f aca="true" t="shared" si="7" ref="N203:N222">L203</f>
        <v>40420</v>
      </c>
      <c r="P203">
        <v>100206840</v>
      </c>
      <c r="Q203" s="2">
        <v>0</v>
      </c>
      <c r="R203"/>
    </row>
    <row r="204" spans="1:18" ht="12.75">
      <c r="A204" t="s">
        <v>74</v>
      </c>
      <c r="B204" s="8">
        <v>40420</v>
      </c>
      <c r="C204" s="1">
        <v>4.44</v>
      </c>
      <c r="D204" t="s">
        <v>109</v>
      </c>
      <c r="E204" t="s">
        <v>13</v>
      </c>
      <c r="F204">
        <v>62329</v>
      </c>
      <c r="G204">
        <v>100102</v>
      </c>
      <c r="H204" t="s">
        <v>66</v>
      </c>
      <c r="I204" t="s">
        <v>207</v>
      </c>
      <c r="J204" t="s">
        <v>207</v>
      </c>
      <c r="K204" s="15">
        <f t="shared" si="6"/>
        <v>40420</v>
      </c>
      <c r="L204" s="11">
        <v>40420</v>
      </c>
      <c r="M204" s="11">
        <v>40420</v>
      </c>
      <c r="N204" s="11">
        <f t="shared" si="7"/>
        <v>40420</v>
      </c>
      <c r="P204">
        <v>100206842</v>
      </c>
      <c r="Q204" s="2">
        <v>0</v>
      </c>
      <c r="R204"/>
    </row>
    <row r="205" spans="1:18" ht="12.75">
      <c r="A205" t="s">
        <v>74</v>
      </c>
      <c r="B205" s="8">
        <v>40420</v>
      </c>
      <c r="C205" s="1">
        <v>12.43</v>
      </c>
      <c r="D205" t="s">
        <v>110</v>
      </c>
      <c r="E205" t="s">
        <v>13</v>
      </c>
      <c r="F205">
        <v>62329</v>
      </c>
      <c r="G205">
        <v>100102</v>
      </c>
      <c r="H205" t="s">
        <v>66</v>
      </c>
      <c r="I205" t="s">
        <v>207</v>
      </c>
      <c r="J205" t="s">
        <v>207</v>
      </c>
      <c r="K205" s="15">
        <f t="shared" si="6"/>
        <v>40420</v>
      </c>
      <c r="L205" s="11">
        <v>40420</v>
      </c>
      <c r="M205" s="11">
        <v>40420</v>
      </c>
      <c r="N205" s="11">
        <f t="shared" si="7"/>
        <v>40420</v>
      </c>
      <c r="P205">
        <v>100206843</v>
      </c>
      <c r="Q205" s="2">
        <v>0</v>
      </c>
      <c r="R205"/>
    </row>
    <row r="206" spans="1:18" ht="12.75">
      <c r="A206" t="s">
        <v>74</v>
      </c>
      <c r="B206" s="8">
        <v>40479</v>
      </c>
      <c r="C206" s="1">
        <v>48.26</v>
      </c>
      <c r="D206" t="s">
        <v>112</v>
      </c>
      <c r="E206" s="6" t="s">
        <v>111</v>
      </c>
      <c r="F206" s="6">
        <v>62511</v>
      </c>
      <c r="G206">
        <v>100102</v>
      </c>
      <c r="H206" t="s">
        <v>66</v>
      </c>
      <c r="I206" t="s">
        <v>207</v>
      </c>
      <c r="J206" t="s">
        <v>207</v>
      </c>
      <c r="K206" s="15">
        <f t="shared" si="6"/>
        <v>40479</v>
      </c>
      <c r="L206" s="11">
        <v>40479</v>
      </c>
      <c r="M206" s="11">
        <v>40479</v>
      </c>
      <c r="N206" s="11">
        <f t="shared" si="7"/>
        <v>40479</v>
      </c>
      <c r="P206">
        <v>100211881</v>
      </c>
      <c r="Q206" s="2">
        <v>0</v>
      </c>
      <c r="R206"/>
    </row>
    <row r="207" spans="1:18" ht="12.75">
      <c r="A207" t="s">
        <v>74</v>
      </c>
      <c r="B207" s="8">
        <v>40479</v>
      </c>
      <c r="C207" s="1">
        <v>82.87</v>
      </c>
      <c r="D207" t="s">
        <v>113</v>
      </c>
      <c r="E207" s="6" t="s">
        <v>111</v>
      </c>
      <c r="F207" s="6">
        <v>62511</v>
      </c>
      <c r="G207">
        <v>100102</v>
      </c>
      <c r="H207" t="s">
        <v>66</v>
      </c>
      <c r="I207" t="s">
        <v>207</v>
      </c>
      <c r="J207" t="s">
        <v>207</v>
      </c>
      <c r="K207" s="15">
        <f t="shared" si="6"/>
        <v>40479</v>
      </c>
      <c r="L207" s="11">
        <v>40479</v>
      </c>
      <c r="M207" s="11">
        <v>40479</v>
      </c>
      <c r="N207" s="11">
        <f t="shared" si="7"/>
        <v>40479</v>
      </c>
      <c r="P207">
        <v>100211883</v>
      </c>
      <c r="Q207" s="2">
        <v>0</v>
      </c>
      <c r="R207"/>
    </row>
    <row r="208" spans="1:18" ht="12.75">
      <c r="A208" t="s">
        <v>74</v>
      </c>
      <c r="B208" s="8">
        <v>40479</v>
      </c>
      <c r="C208" s="1">
        <v>34.17</v>
      </c>
      <c r="D208" t="s">
        <v>114</v>
      </c>
      <c r="E208" s="6" t="s">
        <v>111</v>
      </c>
      <c r="F208" s="6">
        <v>62511</v>
      </c>
      <c r="G208">
        <v>100102</v>
      </c>
      <c r="H208" t="s">
        <v>66</v>
      </c>
      <c r="I208" t="s">
        <v>207</v>
      </c>
      <c r="J208" t="s">
        <v>207</v>
      </c>
      <c r="K208" s="15">
        <f t="shared" si="6"/>
        <v>40479</v>
      </c>
      <c r="L208" s="11">
        <v>40479</v>
      </c>
      <c r="M208" s="11">
        <v>40479</v>
      </c>
      <c r="N208" s="11">
        <f t="shared" si="7"/>
        <v>40479</v>
      </c>
      <c r="P208">
        <v>100211884</v>
      </c>
      <c r="Q208" s="2">
        <v>0</v>
      </c>
      <c r="R208"/>
    </row>
    <row r="209" spans="1:18" ht="12.75">
      <c r="A209" t="s">
        <v>74</v>
      </c>
      <c r="B209" s="8">
        <v>40450</v>
      </c>
      <c r="C209" s="1">
        <v>70.76</v>
      </c>
      <c r="D209" t="s">
        <v>115</v>
      </c>
      <c r="E209" s="6" t="s">
        <v>111</v>
      </c>
      <c r="F209" s="6">
        <v>62511</v>
      </c>
      <c r="G209">
        <v>100102</v>
      </c>
      <c r="H209" t="s">
        <v>66</v>
      </c>
      <c r="I209" t="s">
        <v>207</v>
      </c>
      <c r="J209" t="s">
        <v>207</v>
      </c>
      <c r="K209" s="15">
        <f t="shared" si="6"/>
        <v>40450</v>
      </c>
      <c r="L209" s="11">
        <v>40450</v>
      </c>
      <c r="M209" s="11">
        <v>40450</v>
      </c>
      <c r="N209" s="11">
        <f t="shared" si="7"/>
        <v>40450</v>
      </c>
      <c r="P209">
        <v>100209411</v>
      </c>
      <c r="Q209" s="2">
        <v>0</v>
      </c>
      <c r="R209"/>
    </row>
    <row r="210" spans="1:18" ht="12.75">
      <c r="A210" t="s">
        <v>74</v>
      </c>
      <c r="B210" s="8">
        <v>40450</v>
      </c>
      <c r="C210" s="1">
        <v>31.38</v>
      </c>
      <c r="D210" t="s">
        <v>116</v>
      </c>
      <c r="E210" s="6" t="s">
        <v>111</v>
      </c>
      <c r="F210" s="6">
        <v>62511</v>
      </c>
      <c r="G210">
        <v>100102</v>
      </c>
      <c r="H210" t="s">
        <v>66</v>
      </c>
      <c r="I210" t="s">
        <v>207</v>
      </c>
      <c r="J210" t="s">
        <v>207</v>
      </c>
      <c r="K210" s="15">
        <f t="shared" si="6"/>
        <v>40450</v>
      </c>
      <c r="L210" s="11">
        <v>40450</v>
      </c>
      <c r="M210" s="11">
        <v>40450</v>
      </c>
      <c r="N210" s="11">
        <f t="shared" si="7"/>
        <v>40450</v>
      </c>
      <c r="P210">
        <v>100209411</v>
      </c>
      <c r="Q210" s="2">
        <v>0</v>
      </c>
      <c r="R210"/>
    </row>
    <row r="211" spans="1:18" ht="12.75">
      <c r="A211" t="s">
        <v>74</v>
      </c>
      <c r="B211" s="8">
        <v>40450</v>
      </c>
      <c r="C211" s="1">
        <v>32.89</v>
      </c>
      <c r="D211" t="s">
        <v>117</v>
      </c>
      <c r="E211" s="6" t="s">
        <v>111</v>
      </c>
      <c r="F211" s="6">
        <v>62511</v>
      </c>
      <c r="G211">
        <v>100102</v>
      </c>
      <c r="H211" t="s">
        <v>66</v>
      </c>
      <c r="I211" t="s">
        <v>207</v>
      </c>
      <c r="J211" t="s">
        <v>207</v>
      </c>
      <c r="K211" s="15">
        <f t="shared" si="6"/>
        <v>40450</v>
      </c>
      <c r="L211" s="11">
        <v>40450</v>
      </c>
      <c r="M211" s="11">
        <v>40450</v>
      </c>
      <c r="N211" s="11">
        <f t="shared" si="7"/>
        <v>40450</v>
      </c>
      <c r="P211">
        <v>100209411</v>
      </c>
      <c r="Q211" s="2">
        <v>0</v>
      </c>
      <c r="R211"/>
    </row>
    <row r="212" spans="1:18" ht="12.75">
      <c r="A212" t="s">
        <v>74</v>
      </c>
      <c r="B212" s="8">
        <v>40450</v>
      </c>
      <c r="C212" s="1">
        <v>20.27</v>
      </c>
      <c r="D212" t="s">
        <v>264</v>
      </c>
      <c r="E212" s="6" t="s">
        <v>111</v>
      </c>
      <c r="F212" s="6">
        <v>62511</v>
      </c>
      <c r="G212">
        <v>100102</v>
      </c>
      <c r="H212" t="s">
        <v>66</v>
      </c>
      <c r="I212" t="s">
        <v>207</v>
      </c>
      <c r="J212" t="s">
        <v>207</v>
      </c>
      <c r="K212" s="15">
        <f t="shared" si="6"/>
        <v>40450</v>
      </c>
      <c r="L212" s="11">
        <v>40450</v>
      </c>
      <c r="M212" s="11">
        <v>40450</v>
      </c>
      <c r="N212" s="11">
        <f t="shared" si="7"/>
        <v>40450</v>
      </c>
      <c r="P212">
        <v>100209411</v>
      </c>
      <c r="Q212" s="2">
        <v>0</v>
      </c>
      <c r="R212"/>
    </row>
    <row r="213" spans="1:18" ht="12.75">
      <c r="A213" t="s">
        <v>74</v>
      </c>
      <c r="B213" s="8">
        <v>40450</v>
      </c>
      <c r="C213" s="1">
        <v>34.93</v>
      </c>
      <c r="D213" t="s">
        <v>265</v>
      </c>
      <c r="E213" s="6" t="s">
        <v>111</v>
      </c>
      <c r="F213" s="6">
        <v>62511</v>
      </c>
      <c r="G213">
        <v>100102</v>
      </c>
      <c r="H213" t="s">
        <v>66</v>
      </c>
      <c r="I213" t="s">
        <v>207</v>
      </c>
      <c r="J213" t="s">
        <v>207</v>
      </c>
      <c r="K213" s="15">
        <f t="shared" si="6"/>
        <v>40450</v>
      </c>
      <c r="L213" s="11">
        <v>40450</v>
      </c>
      <c r="M213" s="11">
        <v>40450</v>
      </c>
      <c r="N213" s="11">
        <f t="shared" si="7"/>
        <v>40450</v>
      </c>
      <c r="P213">
        <v>100209411</v>
      </c>
      <c r="Q213" s="2">
        <v>0</v>
      </c>
      <c r="R213"/>
    </row>
    <row r="214" spans="1:18" ht="12.75">
      <c r="A214" t="s">
        <v>74</v>
      </c>
      <c r="B214" s="8">
        <v>40450</v>
      </c>
      <c r="C214" s="1">
        <v>24.44</v>
      </c>
      <c r="D214" t="s">
        <v>266</v>
      </c>
      <c r="E214" s="6" t="s">
        <v>111</v>
      </c>
      <c r="F214" s="6">
        <v>62511</v>
      </c>
      <c r="G214">
        <v>100102</v>
      </c>
      <c r="H214" t="s">
        <v>66</v>
      </c>
      <c r="I214" t="s">
        <v>207</v>
      </c>
      <c r="J214" t="s">
        <v>207</v>
      </c>
      <c r="K214" s="15">
        <f t="shared" si="6"/>
        <v>40450</v>
      </c>
      <c r="L214" s="11">
        <v>40450</v>
      </c>
      <c r="M214" s="11">
        <v>40450</v>
      </c>
      <c r="N214" s="11">
        <f t="shared" si="7"/>
        <v>40450</v>
      </c>
      <c r="P214">
        <v>100209411</v>
      </c>
      <c r="Q214" s="2">
        <v>0</v>
      </c>
      <c r="R214"/>
    </row>
    <row r="215" spans="1:18" ht="12.75">
      <c r="A215" t="s">
        <v>74</v>
      </c>
      <c r="B215" s="8">
        <v>40420</v>
      </c>
      <c r="C215" s="1">
        <v>25.16</v>
      </c>
      <c r="D215" t="s">
        <v>267</v>
      </c>
      <c r="E215" s="6" t="s">
        <v>111</v>
      </c>
      <c r="F215" s="6">
        <v>62511</v>
      </c>
      <c r="G215">
        <v>100102</v>
      </c>
      <c r="H215" t="s">
        <v>66</v>
      </c>
      <c r="I215" t="s">
        <v>207</v>
      </c>
      <c r="J215" t="s">
        <v>207</v>
      </c>
      <c r="K215" s="15">
        <f t="shared" si="6"/>
        <v>40420</v>
      </c>
      <c r="L215" s="11">
        <v>40420</v>
      </c>
      <c r="M215" s="11">
        <v>40420</v>
      </c>
      <c r="N215" s="11">
        <f t="shared" si="7"/>
        <v>40420</v>
      </c>
      <c r="P215">
        <v>100206842</v>
      </c>
      <c r="Q215" s="2">
        <v>0</v>
      </c>
      <c r="R215"/>
    </row>
    <row r="216" spans="1:18" ht="12.75">
      <c r="A216" t="s">
        <v>74</v>
      </c>
      <c r="B216" s="8">
        <v>40420</v>
      </c>
      <c r="C216" s="1">
        <v>43.56</v>
      </c>
      <c r="D216" t="s">
        <v>268</v>
      </c>
      <c r="E216" s="6" t="s">
        <v>111</v>
      </c>
      <c r="F216" s="6">
        <v>62511</v>
      </c>
      <c r="G216">
        <v>100102</v>
      </c>
      <c r="H216" t="s">
        <v>66</v>
      </c>
      <c r="I216" t="s">
        <v>207</v>
      </c>
      <c r="J216" t="s">
        <v>207</v>
      </c>
      <c r="K216" s="15">
        <f t="shared" si="6"/>
        <v>40420</v>
      </c>
      <c r="L216" s="11">
        <v>40420</v>
      </c>
      <c r="M216" s="11">
        <v>40420</v>
      </c>
      <c r="N216" s="11">
        <f t="shared" si="7"/>
        <v>40420</v>
      </c>
      <c r="P216">
        <v>100206842</v>
      </c>
      <c r="Q216" s="2">
        <v>0</v>
      </c>
      <c r="R216"/>
    </row>
    <row r="217" spans="1:18" ht="12.75">
      <c r="A217" t="s">
        <v>74</v>
      </c>
      <c r="B217" s="8">
        <v>40420</v>
      </c>
      <c r="C217" s="1">
        <v>6.67</v>
      </c>
      <c r="D217" t="s">
        <v>274</v>
      </c>
      <c r="E217" s="6" t="s">
        <v>111</v>
      </c>
      <c r="F217" s="6">
        <v>62511</v>
      </c>
      <c r="G217">
        <v>100102</v>
      </c>
      <c r="H217" t="s">
        <v>66</v>
      </c>
      <c r="I217" t="s">
        <v>207</v>
      </c>
      <c r="J217" t="s">
        <v>207</v>
      </c>
      <c r="K217" s="15">
        <f t="shared" si="6"/>
        <v>40420</v>
      </c>
      <c r="L217" s="11">
        <v>40420</v>
      </c>
      <c r="M217" s="11">
        <v>40420</v>
      </c>
      <c r="N217" s="11">
        <f t="shared" si="7"/>
        <v>40420</v>
      </c>
      <c r="P217">
        <v>100206843</v>
      </c>
      <c r="Q217" s="2">
        <v>0</v>
      </c>
      <c r="R217"/>
    </row>
    <row r="218" spans="1:18" ht="12.75">
      <c r="A218" t="s">
        <v>74</v>
      </c>
      <c r="B218" s="8">
        <v>40420</v>
      </c>
      <c r="C218" s="1">
        <v>27.56</v>
      </c>
      <c r="D218" t="s">
        <v>275</v>
      </c>
      <c r="E218" s="6" t="s">
        <v>111</v>
      </c>
      <c r="F218" s="6">
        <v>62511</v>
      </c>
      <c r="G218">
        <v>100102</v>
      </c>
      <c r="H218" t="s">
        <v>66</v>
      </c>
      <c r="I218" t="s">
        <v>207</v>
      </c>
      <c r="J218" t="s">
        <v>207</v>
      </c>
      <c r="K218" s="15">
        <f t="shared" si="6"/>
        <v>40420</v>
      </c>
      <c r="L218" s="11">
        <v>40420</v>
      </c>
      <c r="M218" s="11">
        <v>40420</v>
      </c>
      <c r="N218" s="11">
        <f t="shared" si="7"/>
        <v>40420</v>
      </c>
      <c r="P218">
        <v>100206843</v>
      </c>
      <c r="Q218" s="2">
        <v>0</v>
      </c>
      <c r="R218"/>
    </row>
    <row r="219" spans="1:18" ht="12.75">
      <c r="A219" t="s">
        <v>74</v>
      </c>
      <c r="B219" s="8">
        <v>40388</v>
      </c>
      <c r="C219" s="1">
        <v>74.22</v>
      </c>
      <c r="D219" t="s">
        <v>276</v>
      </c>
      <c r="E219" s="6" t="s">
        <v>111</v>
      </c>
      <c r="F219" s="6">
        <v>62511</v>
      </c>
      <c r="G219">
        <v>100102</v>
      </c>
      <c r="H219" t="s">
        <v>66</v>
      </c>
      <c r="I219" t="s">
        <v>207</v>
      </c>
      <c r="J219" t="s">
        <v>207</v>
      </c>
      <c r="K219" s="15">
        <f t="shared" si="6"/>
        <v>40388</v>
      </c>
      <c r="L219" s="11">
        <v>40388</v>
      </c>
      <c r="M219" s="11">
        <v>40388</v>
      </c>
      <c r="N219" s="11">
        <f t="shared" si="7"/>
        <v>40388</v>
      </c>
      <c r="P219">
        <v>100204681</v>
      </c>
      <c r="Q219" s="2">
        <v>0</v>
      </c>
      <c r="R219"/>
    </row>
    <row r="220" spans="1:18" ht="12.75">
      <c r="A220" t="s">
        <v>74</v>
      </c>
      <c r="B220" s="8">
        <v>40388</v>
      </c>
      <c r="C220" s="1">
        <v>20.44</v>
      </c>
      <c r="D220" t="s">
        <v>277</v>
      </c>
      <c r="E220" s="6" t="s">
        <v>111</v>
      </c>
      <c r="F220" s="6">
        <v>62511</v>
      </c>
      <c r="G220">
        <v>100102</v>
      </c>
      <c r="H220" t="s">
        <v>66</v>
      </c>
      <c r="I220" t="s">
        <v>207</v>
      </c>
      <c r="J220" t="s">
        <v>207</v>
      </c>
      <c r="K220" s="15">
        <f t="shared" si="6"/>
        <v>40388</v>
      </c>
      <c r="L220" s="11">
        <v>40388</v>
      </c>
      <c r="M220" s="11">
        <v>40388</v>
      </c>
      <c r="N220" s="11">
        <f t="shared" si="7"/>
        <v>40388</v>
      </c>
      <c r="P220">
        <v>100204682</v>
      </c>
      <c r="Q220" s="2">
        <v>0</v>
      </c>
      <c r="R220"/>
    </row>
    <row r="221" spans="1:18" ht="12.75">
      <c r="A221" t="s">
        <v>74</v>
      </c>
      <c r="B221" s="8">
        <v>40388</v>
      </c>
      <c r="C221" s="1">
        <v>33.51</v>
      </c>
      <c r="D221" t="s">
        <v>278</v>
      </c>
      <c r="E221" s="6" t="s">
        <v>111</v>
      </c>
      <c r="F221" s="6">
        <v>62511</v>
      </c>
      <c r="G221">
        <v>100102</v>
      </c>
      <c r="H221" t="s">
        <v>66</v>
      </c>
      <c r="I221" t="s">
        <v>207</v>
      </c>
      <c r="J221" t="s">
        <v>207</v>
      </c>
      <c r="K221" s="15">
        <f t="shared" si="6"/>
        <v>40388</v>
      </c>
      <c r="L221" s="11">
        <v>40388</v>
      </c>
      <c r="M221" s="11">
        <v>40388</v>
      </c>
      <c r="N221" s="11">
        <f t="shared" si="7"/>
        <v>40388</v>
      </c>
      <c r="P221">
        <v>100204682</v>
      </c>
      <c r="Q221" s="2">
        <v>0</v>
      </c>
      <c r="R221"/>
    </row>
    <row r="222" spans="1:18" ht="12.75">
      <c r="A222">
        <v>1351</v>
      </c>
      <c r="B222" s="8">
        <v>40416</v>
      </c>
      <c r="C222" s="1">
        <v>7450</v>
      </c>
      <c r="D222" t="s">
        <v>258</v>
      </c>
      <c r="E222" t="s">
        <v>279</v>
      </c>
      <c r="F222">
        <v>62521</v>
      </c>
      <c r="G222">
        <v>100102</v>
      </c>
      <c r="H222" t="s">
        <v>66</v>
      </c>
      <c r="I222" t="s">
        <v>280</v>
      </c>
      <c r="J222" t="s">
        <v>207</v>
      </c>
      <c r="K222" s="15">
        <f t="shared" si="6"/>
        <v>40416</v>
      </c>
      <c r="L222" s="11">
        <v>40416</v>
      </c>
      <c r="M222" s="11">
        <v>40416</v>
      </c>
      <c r="N222" s="11">
        <f t="shared" si="7"/>
        <v>40416</v>
      </c>
      <c r="P222">
        <v>1900550080</v>
      </c>
      <c r="Q222" s="2">
        <v>0</v>
      </c>
      <c r="R222"/>
    </row>
  </sheetData>
  <autoFilter ref="A10:W22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- June 2013: Director-General's expenses, gifts and hospitality</dc:title>
  <dc:subject/>
  <dc:creator/>
  <cp:keywords/>
  <dc:description/>
  <cp:lastModifiedBy>Benhi Dixon</cp:lastModifiedBy>
  <cp:lastPrinted>2013-07-17T03:02:03Z</cp:lastPrinted>
  <dcterms:created xsi:type="dcterms:W3CDTF">2010-10-17T20:59:02Z</dcterms:created>
  <dcterms:modified xsi:type="dcterms:W3CDTF">2013-07-23T22:34:54Z</dcterms:modified>
  <cp:category/>
  <cp:version/>
  <cp:contentType/>
  <cp:contentStatus/>
</cp:coreProperties>
</file>